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I:\PDF\planning\"/>
    </mc:Choice>
  </mc:AlternateContent>
  <xr:revisionPtr revIDLastSave="0" documentId="8_{0949A8D4-A5E3-494B-B881-5EB54F04D161}" xr6:coauthVersionLast="44" xr6:coauthVersionMax="44" xr10:uidLastSave="{00000000-0000-0000-0000-000000000000}"/>
  <bookViews>
    <workbookView xWindow="28680" yWindow="-120" windowWidth="29040" windowHeight="15840" xr2:uid="{00000000-000D-0000-FFFF-FFFF00000000}"/>
  </bookViews>
  <sheets>
    <sheet name="Guidance" sheetId="7" r:id="rId1"/>
    <sheet name="Calculator" sheetId="5" r:id="rId2"/>
    <sheet name="Data Tables &amp; Notes" sheetId="6" r:id="rId3"/>
    <sheet name="Further Information" sheetId="8" r:id="rId4"/>
  </sheets>
  <definedNames>
    <definedName name="_xlnm.Print_Area" localSheetId="1">Calculator!$B$1:$U$101,Calculator!$B$103:$U$162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5" i="5" l="1"/>
  <c r="R121" i="5" l="1"/>
  <c r="R125" i="5"/>
  <c r="R99" i="5"/>
  <c r="R139" i="5" s="1"/>
  <c r="R95" i="5"/>
  <c r="R47" i="5" l="1"/>
  <c r="R51" i="5" l="1"/>
  <c r="R33" i="5"/>
  <c r="R39" i="5" s="1"/>
  <c r="R53" i="5" l="1"/>
  <c r="R55" i="5" s="1"/>
  <c r="R57" i="5" s="1"/>
  <c r="R135" i="5" s="1"/>
  <c r="R143" i="5" l="1"/>
  <c r="R147" i="5" s="1"/>
  <c r="R153" i="5" s="1"/>
  <c r="F157" i="5" s="1"/>
</calcChain>
</file>

<file path=xl/sharedStrings.xml><?xml version="1.0" encoding="utf-8"?>
<sst xmlns="http://schemas.openxmlformats.org/spreadsheetml/2006/main" count="243" uniqueCount="222">
  <si>
    <t>Cereals</t>
  </si>
  <si>
    <t>Dairy</t>
  </si>
  <si>
    <t>General Cropping</t>
  </si>
  <si>
    <t>Horticulture</t>
  </si>
  <si>
    <t>Lowland Grazing</t>
  </si>
  <si>
    <t>Mixed</t>
  </si>
  <si>
    <t>Waste Water Treatment Works (WwTWs)</t>
  </si>
  <si>
    <t>Bishops Waltham</t>
  </si>
  <si>
    <t>Budds Farm</t>
  </si>
  <si>
    <t>Millbrook</t>
  </si>
  <si>
    <t>Peel Common</t>
  </si>
  <si>
    <t>Slowhill Copse</t>
  </si>
  <si>
    <t>Thornham</t>
  </si>
  <si>
    <t>Woolston</t>
  </si>
  <si>
    <t>TN Permit?</t>
  </si>
  <si>
    <t>Yes</t>
  </si>
  <si>
    <t>Permit Limit (mg / l)</t>
  </si>
  <si>
    <t>Wastewater Treatment Works development will connect to</t>
  </si>
  <si>
    <t>Land Use</t>
  </si>
  <si>
    <t>Leaching Rate (Nitrogen kg / ha / yr)</t>
  </si>
  <si>
    <t>Urban Development</t>
  </si>
  <si>
    <t>Community Food Growing</t>
  </si>
  <si>
    <t>Pig Farming</t>
  </si>
  <si>
    <t>Poultry Farming</t>
  </si>
  <si>
    <t>Average for Catchment</t>
  </si>
  <si>
    <t>Nitrogen Leaching Rates from Current Land Use</t>
  </si>
  <si>
    <t>Table 1</t>
  </si>
  <si>
    <t>Table 2</t>
  </si>
  <si>
    <t>Notes to Table 2:</t>
  </si>
  <si>
    <t>Stage 1</t>
  </si>
  <si>
    <t>Step 1</t>
  </si>
  <si>
    <t>Enter the number of units proposed</t>
  </si>
  <si>
    <t>Total net population increase generated by the development</t>
  </si>
  <si>
    <t>Step 2</t>
  </si>
  <si>
    <t>Total wastewater volume generated by the development (litres per day)</t>
  </si>
  <si>
    <t>Step 3</t>
  </si>
  <si>
    <t>Select the wastewater treatment works the development will connect to</t>
  </si>
  <si>
    <t>Not Known</t>
  </si>
  <si>
    <t>Unknown</t>
  </si>
  <si>
    <t>Total Nitrogen discharged by WwTW (kg per day)</t>
  </si>
  <si>
    <t>Total Nitrogen discharged by WwTW (kg per year)</t>
  </si>
  <si>
    <t>Step 4</t>
  </si>
  <si>
    <t>Calculate total nitrogen in kg per year discharged by the WwTW</t>
  </si>
  <si>
    <t>Stage 2</t>
  </si>
  <si>
    <t>Stage 3</t>
  </si>
  <si>
    <t>Total Nitrogen load from future land uses (kg per year)</t>
  </si>
  <si>
    <t>Stage 4</t>
  </si>
  <si>
    <t>Calculate the net change in Nitrogen load from the proposed development</t>
  </si>
  <si>
    <t>Identify Nitrogen load from wastewater (Stage 1)</t>
  </si>
  <si>
    <t>Nitrogen leaving wastewater treatment works (kg per year)</t>
  </si>
  <si>
    <t>Calculate net change in Nitrogen load from land use changes</t>
  </si>
  <si>
    <t>Total Nitrogen load from future land use (kg per year)</t>
  </si>
  <si>
    <t>Nitrogen budget for the site (kg per year)</t>
  </si>
  <si>
    <t>Calculate total Nitrogen budget for the development site</t>
  </si>
  <si>
    <t>Calculate precautionary buffer if Nitrogen budget exceeds zero</t>
  </si>
  <si>
    <t>Precautionary Nitrogen buffer (kg per year)</t>
  </si>
  <si>
    <t>Wastewater treatment works' permit limit (mg per litre)</t>
  </si>
  <si>
    <t>Wastewater treatment works' discharge level (mg per litre)</t>
  </si>
  <si>
    <t>Total Nitrogen discharged by WwTW (mg per day)</t>
  </si>
  <si>
    <t>Woodland</t>
  </si>
  <si>
    <t>Total Nitrogen budget for the proposed development (kg per year)</t>
  </si>
  <si>
    <t>Planning Application Reference No.</t>
  </si>
  <si>
    <t>Site Name:</t>
  </si>
  <si>
    <t>Additional Information:</t>
  </si>
  <si>
    <t>Date:</t>
  </si>
  <si>
    <t>Net population increase per housing unit</t>
  </si>
  <si>
    <t>Water use in litres per person per day</t>
  </si>
  <si>
    <t>Calculate total Nitrogen in kg per year derived from the development that would exit the</t>
  </si>
  <si>
    <t>Calculate additional population</t>
  </si>
  <si>
    <t>Calculate wastewater volume generated by the development</t>
  </si>
  <si>
    <t>Confirm receiving WwTW and permit limit</t>
  </si>
  <si>
    <t>Pennington</t>
  </si>
  <si>
    <t>Open Space / Greenfield</t>
  </si>
  <si>
    <t>Nitrogen budget calculator flow chart</t>
  </si>
  <si>
    <t>Notes for the nitrogen budget calculator flow chart and using the calculator</t>
  </si>
  <si>
    <t>Bosham</t>
  </si>
  <si>
    <t>Chickenhall</t>
  </si>
  <si>
    <t>No</t>
  </si>
  <si>
    <t>Fullerton</t>
  </si>
  <si>
    <t>Portswood</t>
  </si>
  <si>
    <t>Notes to Table 1:</t>
  </si>
  <si>
    <t>Deduct acceptable Nitrogen loading in wastewater (mg per litre)</t>
  </si>
  <si>
    <t>Total area of development site</t>
  </si>
  <si>
    <t xml:space="preserve">Calculate existing (pre-development) nitrogen from current land use of the development site </t>
  </si>
  <si>
    <t>Identify current land uses of the development site</t>
  </si>
  <si>
    <t>Enter the total area of the development site (hectares)</t>
  </si>
  <si>
    <t>Enter area currently used for community food growing / catchment average (hectares)</t>
  </si>
  <si>
    <t>Enter area currently used for urban development (hectares)</t>
  </si>
  <si>
    <t>Enter area currently used for open space / greenfield (hectares)</t>
  </si>
  <si>
    <t>Enter area currently used for woodland (hectares)</t>
  </si>
  <si>
    <t>Enter area currently used for cereals  (hectares)</t>
  </si>
  <si>
    <t>Enter area currently used for dairy (hectares)</t>
  </si>
  <si>
    <t>Enter area currently used for general cropping (hectares)</t>
  </si>
  <si>
    <t>Enter area currently used for horticulture (hectares)</t>
  </si>
  <si>
    <t>Enter area currently used for pig farming (hectares)</t>
  </si>
  <si>
    <t>Enter area currently used for lowland grazing (hectares)</t>
  </si>
  <si>
    <t>Enter area currently used for mixed farming (hectares)</t>
  </si>
  <si>
    <t>Enter area currently used for poultry farming (hectares)</t>
  </si>
  <si>
    <t>Total Nitrogen load from current land usage (kg per year)</t>
  </si>
  <si>
    <t>Calculate nitrogen load from current land usage</t>
  </si>
  <si>
    <t xml:space="preserve">Calculate nitrogen load for the non-built land uses proposed for the development site </t>
  </si>
  <si>
    <t>Identify proposed land uses of the development site</t>
  </si>
  <si>
    <t>Enter the total urban area to be created (hectares)</t>
  </si>
  <si>
    <t>Enter the total nature reserve area to be created (hectares)</t>
  </si>
  <si>
    <t>Enter the total woodland area to be created (hectares)</t>
  </si>
  <si>
    <t>Enter the total community orchard area to be created (hectares)</t>
  </si>
  <si>
    <t>Enter the total community food growing / allotment area to be created (hectares)</t>
  </si>
  <si>
    <t>Enter the total designated open space / SANG area to be created (hectares)</t>
  </si>
  <si>
    <t>Check to help ensure that sum total of land uses in Step 2 equals site area in Step 1</t>
  </si>
  <si>
    <t>Check to help ensure that sum total of proposed land uses equals site area in Stage 2</t>
  </si>
  <si>
    <t>Calculate total Nitrogen load from proposed land uses</t>
  </si>
  <si>
    <t>Local Planning Authorities</t>
  </si>
  <si>
    <t>Partnership for South Hampshire</t>
  </si>
  <si>
    <t>www.push.gov.uk/</t>
  </si>
  <si>
    <t>Chichester District Council</t>
  </si>
  <si>
    <t>www.chichester.gov.uk</t>
  </si>
  <si>
    <t>Havant Borough Council</t>
  </si>
  <si>
    <t>www.havant.gov.uk/nitrogen</t>
  </si>
  <si>
    <t>East Hampshire District Council</t>
  </si>
  <si>
    <t>https://www.easthants.gov.uk</t>
  </si>
  <si>
    <t>South Downs National Park</t>
  </si>
  <si>
    <t>www.southdowns.gov.uk</t>
  </si>
  <si>
    <t>Portsmouth City Council</t>
  </si>
  <si>
    <t>www.portsmouth.gov.uk/ext/development-and-planning/planning-policy/nitrate-mitigation-strategy</t>
  </si>
  <si>
    <t>Gosport Borough Council</t>
  </si>
  <si>
    <t>www.gosport.gov.uk</t>
  </si>
  <si>
    <t>Fareham Borough Council</t>
  </si>
  <si>
    <t>www.fareham.gov.uk/planning/nitratepositionstatment.aspx</t>
  </si>
  <si>
    <t>Winchester City Council</t>
  </si>
  <si>
    <t>www.winchester.gov.uk/planning/wcc-position-statement-on-nitrate-neutral-development</t>
  </si>
  <si>
    <t>Southampton City Council</t>
  </si>
  <si>
    <t>www.southampton.gov.uk</t>
  </si>
  <si>
    <t>Test Valley Borough Council</t>
  </si>
  <si>
    <t>Basingstoke and Deane District Council</t>
  </si>
  <si>
    <t>www.basingstoke.gov.uk</t>
  </si>
  <si>
    <t>New Forest District Council</t>
  </si>
  <si>
    <t>http://newforest.gov.uk/nutrientneutrality_nitrates</t>
  </si>
  <si>
    <t>New Forest National Park</t>
  </si>
  <si>
    <t>www.newforestnpa.gov.uk</t>
  </si>
  <si>
    <t>Wiltshire County Council</t>
  </si>
  <si>
    <t>www.wiltshire.gov.uk</t>
  </si>
  <si>
    <t>West Berkshire</t>
  </si>
  <si>
    <t>www.westberks.gov.uk</t>
  </si>
  <si>
    <t>Isle of Wight Council</t>
  </si>
  <si>
    <t>www.iow.gov.uk</t>
  </si>
  <si>
    <t>Contacts for Further Information</t>
  </si>
  <si>
    <t>Other Contacts</t>
  </si>
  <si>
    <t>Hampshire &amp; Isle of Wight Wildlife Trust</t>
  </si>
  <si>
    <t>www.hiwwt.org.uk/news/route-nitrate-neutrality-solent</t>
  </si>
  <si>
    <t>Wastewater Treatment Works (WwTW) into Solent catchments after treatment</t>
  </si>
  <si>
    <t>Accompanying Information</t>
  </si>
  <si>
    <t>Overview</t>
  </si>
  <si>
    <t>Notes for the flow chart</t>
  </si>
  <si>
    <t>Information Requirements for Users of the Calculator</t>
  </si>
  <si>
    <t>Before using the calculator, it is essential that the following information is available:</t>
  </si>
  <si>
    <t>2. Data can only be entered into the green highlighted cells. Please ensure the correct information has been input.</t>
  </si>
  <si>
    <t>The calculator worksheet can be printed once completed. It will print out on two sides of A4 by default.</t>
  </si>
  <si>
    <t>https://www.push.gov.uk/2020/03/18/natural-englands-latest-guidance-on-achieving-nutrient-neutrality-for-new-housing-development/</t>
  </si>
  <si>
    <t>Please also see the third worksheet "Data Tables &amp; Notes" for some further information as well.</t>
  </si>
  <si>
    <t>• The total area (in hectares) of the site</t>
  </si>
  <si>
    <t xml:space="preserve">•  The current use of the site </t>
  </si>
  <si>
    <t>•  Total SANG, greenspace or other land uses that come forward with the proposed development on the site (each in hectares)</t>
  </si>
  <si>
    <t>• Number of housing units / dwellings proposed</t>
  </si>
  <si>
    <t xml:space="preserve"> Using the Calculator</t>
  </si>
  <si>
    <t>To calculate the nitrogen budget for a development proposal, a four stage process has been developed. Each stage is briefly</t>
  </si>
  <si>
    <t>Please see the accompanying "Natural England's Advice on Achieving Nutrient Neutrality for New Development in the Solent Region"</t>
  </si>
  <si>
    <t xml:space="preserve">for more detailed information on calculating a nitrogen budget. </t>
  </si>
  <si>
    <t>A "Summary Advice on Achieving Nutrient Neutrality for New Development in the Solent Region" is also available on the PfSH site.</t>
  </si>
  <si>
    <t>This is available on the Partnership for South Hampshire (PfSH) website at:</t>
  </si>
  <si>
    <t>If the nitrogen budget calculation shows there is a nitrogen surplus (a positive figure) then mitigation is required to achieve</t>
  </si>
  <si>
    <t>nitrogen neutrality. If the calculation identifies a deficit (a negative figure) than no mitigation is required.</t>
  </si>
  <si>
    <t>Question 1 – The calculator cannot be applied to proposed developed envisaged to use non-mains drainage (such as package</t>
  </si>
  <si>
    <t>Question 2 – This methodology is for all types of development that would result in a net increase in population served by a</t>
  </si>
  <si>
    <t>Question 3 – The nitrogen neutrality approach only applies to developments where the treated effluent discharges into any Solent</t>
  </si>
  <si>
    <t>European site (Solent Maritime SAC, Solent and Southampton Water SPA, Portsmouth Harbour SPA, Chichester and Langstone</t>
  </si>
  <si>
    <t>Harbours SPA), or any water body (surface or groundwater) that subsequently discharges into such a site.</t>
  </si>
  <si>
    <t>Question 4 – If the development is converting an existing urban use that does not generate overnight stays (such as office</t>
  </si>
  <si>
    <t xml:space="preserve"> accommodation or employment land) to other urban use then this is not considered a change of land use for offsetting purposes.</t>
  </si>
  <si>
    <t>If urban land is being converted to a park or greenspace this should be included in the land use calculation.</t>
  </si>
  <si>
    <t>Question 6 - It is recognised that achieving nutrient neutrality may be problematic for smaller developments, developments on</t>
  </si>
  <si>
    <t>• The Wastewater Treatment Works that the development will be served by. If not known, or not listed, please select "Not Known"</t>
  </si>
  <si>
    <t>from the drop-down menu</t>
  </si>
  <si>
    <t>1. Enter the Planning Application Reference (if known); site name / address; date; and any additional information relevant to the</t>
  </si>
  <si>
    <t>application.</t>
  </si>
  <si>
    <t xml:space="preserve">described; a more detailed explanation and worked example is provided in the Natural England (NE) advice. </t>
  </si>
  <si>
    <t>N.B. this is only a selection of the designated sites, a full list is provided in the NE advice.</t>
  </si>
  <si>
    <t>Question 5 - If the development site is located within the Solent catchment, there is a pathway (via surface or groundwater) for</t>
  </si>
  <si>
    <t>nutrients added to this land to contribute to designated sites water quality standards. In these cases, the existing uses can be</t>
  </si>
  <si>
    <t>used to offset the nutrients from wastewater. If the site is not within the Solent catchment, the existing use cannot be taken</t>
  </si>
  <si>
    <t>into account in Stage 2 or 3.</t>
  </si>
  <si>
    <t>treatment plants). In these cases, a bespoke approach is needed - please liaise with the Local Planning Authority (LPA) and NE</t>
  </si>
  <si>
    <t>brownfield land, or developments that are well-progressed in the planning system. NE is working closely with LPAs to progress</t>
  </si>
  <si>
    <t>Borough /District/City wide and more strategic options. It is recommended that discussions are held with the relevant LPA with</t>
  </si>
  <si>
    <t>regard to these options. Further information will be available on the PfSH website and NE can provide further advice on the</t>
  </si>
  <si>
    <t>methodology and mitigation options through our chargeable services (Discretionary Advice Service (DAS)).</t>
  </si>
  <si>
    <t>Natural England</t>
  </si>
  <si>
    <t>https://www.gov.uk/government/organisations/natural-england</t>
  </si>
  <si>
    <t>Environment Agency</t>
  </si>
  <si>
    <t>https://www.gov.uk/government/organisations/environment-agency</t>
  </si>
  <si>
    <t>Southern Water</t>
  </si>
  <si>
    <t>https://www.southernwater.co.uk/</t>
  </si>
  <si>
    <t>http://farmbusinesssurvey.co.uk/DataBuilder/UK_Farm_Classification_2014_Final.pdf</t>
  </si>
  <si>
    <t>See:</t>
  </si>
  <si>
    <t>wastewater system, including new homes, student accommodation and tourist accommodation. This development will have</t>
  </si>
  <si>
    <t>inevitable wastewater implications. For tourist attractions, refer to the full guidance and/or consider a bespoke approach with</t>
  </si>
  <si>
    <t>advice from Natural England.</t>
  </si>
  <si>
    <t xml:space="preserve">for further advice. </t>
  </si>
  <si>
    <r>
      <t>Apuldram</t>
    </r>
    <r>
      <rPr>
        <sz val="11"/>
        <color theme="1"/>
        <rFont val="Calibri"/>
        <family val="2"/>
      </rPr>
      <t>*</t>
    </r>
  </si>
  <si>
    <t xml:space="preserve">Users select the WwTW that development will connect to. If the WwTW is not yet identified, </t>
  </si>
  <si>
    <t xml:space="preserve">select "Not Known" and the default value of 27mg/l will be used. </t>
  </si>
  <si>
    <t>Where no permit limit applies, the default value of 27mg/l will also be used.</t>
  </si>
  <si>
    <t>* Potential connections to Apuldram should be in line with this position statement:</t>
  </si>
  <si>
    <t>A bespoke approach may be needed for some WwTWs such as:</t>
  </si>
  <si>
    <t>• Ivy Down Lane Oakley</t>
  </si>
  <si>
    <t>• North Waltham</t>
  </si>
  <si>
    <t>• Whitchurch</t>
  </si>
  <si>
    <t>Please liaise with the Local Planning Authority and Natural England in these cases.</t>
  </si>
  <si>
    <t>Apuldram WwTW Position Statement</t>
  </si>
  <si>
    <r>
      <rPr>
        <b/>
        <sz val="11"/>
        <color theme="1"/>
        <rFont val="Calibri"/>
        <family val="2"/>
        <scheme val="minor"/>
      </rPr>
      <t>Farm Types</t>
    </r>
    <r>
      <rPr>
        <sz val="11"/>
        <color theme="1"/>
        <rFont val="Calibri"/>
        <family val="2"/>
        <scheme val="minor"/>
      </rPr>
      <t xml:space="preserve">
The UK system is based on weighting the contributions of each enterprise in terms of their associated outputs. The weights used (known as ‘Standard Outputs’ or SOs) are calculated per hectare of crops and per head of livestock and used to calculate the total standard output associated with each part of the Farm Business. 
</t>
    </r>
    <r>
      <rPr>
        <b/>
        <sz val="11"/>
        <color theme="1"/>
        <rFont val="Calibri"/>
        <family val="2"/>
        <scheme val="minor"/>
      </rPr>
      <t>Cereals</t>
    </r>
    <r>
      <rPr>
        <sz val="11"/>
        <color theme="1"/>
        <rFont val="Calibri"/>
        <family val="2"/>
        <scheme val="minor"/>
      </rPr>
      <t xml:space="preserve"> 
Holdings on which cereals, combinable crops and set-aside account for more than two thirds of the total SO and (pre-2007) where set-aside alone did not account for more </t>
    </r>
  </si>
  <si>
    <t xml:space="preserve">than two thirds of the total SO. </t>
  </si>
  <si>
    <r>
      <rPr>
        <b/>
        <sz val="11"/>
        <color theme="1"/>
        <rFont val="Calibri"/>
        <family val="2"/>
        <scheme val="minor"/>
      </rPr>
      <t xml:space="preserve">Dairy </t>
    </r>
    <r>
      <rPr>
        <sz val="11"/>
        <color theme="1"/>
        <rFont val="Calibri"/>
        <family val="2"/>
        <scheme val="minor"/>
      </rPr>
      <t xml:space="preserve">
Holdings on which dairy cows account for more than two thirds of their total SO.
</t>
    </r>
    <r>
      <rPr>
        <b/>
        <sz val="11"/>
        <color theme="1"/>
        <rFont val="Calibri"/>
        <family val="2"/>
        <scheme val="minor"/>
      </rPr>
      <t xml:space="preserve">General cropping </t>
    </r>
    <r>
      <rPr>
        <sz val="11"/>
        <color theme="1"/>
        <rFont val="Calibri"/>
        <family val="2"/>
        <scheme val="minor"/>
      </rPr>
      <t xml:space="preserve">
Holdings on which arable crops (including field scale vegetables) account for more than two thirds of the total SO, excluding holdings classified as cereals; holdings on which a mixture of arable and horticultural crops account for more than two thirds of their total SO excluding holdings classified as horticulture and holdings on which arable crops account for more than one third of their total SO and no other grouping accounts for more than one third. 
</t>
    </r>
    <r>
      <rPr>
        <b/>
        <sz val="11"/>
        <color theme="1"/>
        <rFont val="Calibri"/>
        <family val="2"/>
        <scheme val="minor"/>
      </rPr>
      <t xml:space="preserve">Horticulture </t>
    </r>
    <r>
      <rPr>
        <sz val="11"/>
        <color theme="1"/>
        <rFont val="Calibri"/>
        <family val="2"/>
        <scheme val="minor"/>
      </rPr>
      <t xml:space="preserve">
Holdings on which fruit (including vineyards), hardy nursery stock, glasshouse flowers and vegetables, market garden scale vegetables, outdoor bulbs and flowers, and mushrooms account for more than two thirds of their total SO. 
</t>
    </r>
    <r>
      <rPr>
        <b/>
        <sz val="11"/>
        <color theme="1"/>
        <rFont val="Calibri"/>
        <family val="2"/>
        <scheme val="minor"/>
      </rPr>
      <t xml:space="preserve">Specialist Pigs </t>
    </r>
    <r>
      <rPr>
        <sz val="11"/>
        <color theme="1"/>
        <rFont val="Calibri"/>
        <family val="2"/>
        <scheme val="minor"/>
      </rPr>
      <t xml:space="preserve">
Holdings on which pigs account for more than two thirds of their total SO.
Lowland Grazing Livestock 
Holdings on which cattle, sheep and other grazing livestock account for more than two thirds of their total SO except holdings classified as dairy. 
</t>
    </r>
    <r>
      <rPr>
        <b/>
        <sz val="11"/>
        <color theme="1"/>
        <rFont val="Calibri"/>
        <family val="2"/>
        <scheme val="minor"/>
      </rPr>
      <t xml:space="preserve">Mixed </t>
    </r>
    <r>
      <rPr>
        <sz val="11"/>
        <color theme="1"/>
        <rFont val="Calibri"/>
        <family val="2"/>
        <scheme val="minor"/>
      </rPr>
      <t xml:space="preserve">
Holdings for which none of the above categories accounts for more than 2/3 of total SO. This category includes mixed pigs and poultry farms as well as farms with a mixture of crops and livestock (where neither accounts for more than 2/3 of SOs). 
</t>
    </r>
    <r>
      <rPr>
        <b/>
        <sz val="11"/>
        <color theme="1"/>
        <rFont val="Calibri"/>
        <family val="2"/>
        <scheme val="minor"/>
      </rPr>
      <t xml:space="preserve">Specialist Poultry </t>
    </r>
    <r>
      <rPr>
        <sz val="11"/>
        <color theme="1"/>
        <rFont val="Calibri"/>
        <family val="2"/>
        <scheme val="minor"/>
      </rPr>
      <t xml:space="preserve">
Holdings on which Poultry account for more than two thirds of their total SO. </t>
    </r>
  </si>
  <si>
    <t>https://www.testvalley.gov.uk/planning-and-building/guidance/solent-southampton-water-special-protection-area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</si>
</sst>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
    <numFmt numFmtId="167" formatCode="[$-F800]dddd\,\ mmmm\ dd\,\ yyyy"/>
  </numFmts>
  <fonts count="18" x14ac:knownFonts="1">
    <font>
      <sz val="11"/>
      <color theme="1"/>
      <name val="Calibri"/>
      <family val="2"/>
      <scheme val="minor"/>
    </font>
    <font>
      <b/>
      <sz val="11"/>
      <color theme="1"/>
      <name val="Calibri"/>
      <family val="2"/>
      <scheme val="minor"/>
    </font>
    <font>
      <b/>
      <sz val="16"/>
      <color theme="1"/>
      <name val="Calibri"/>
      <family val="2"/>
      <scheme val="minor"/>
    </font>
    <font>
      <b/>
      <sz val="11"/>
      <color theme="0"/>
      <name val="Calibri"/>
      <family val="2"/>
      <scheme val="minor"/>
    </font>
    <font>
      <i/>
      <sz val="8"/>
      <color theme="1"/>
      <name val="Calibri"/>
      <family val="2"/>
      <scheme val="minor"/>
    </font>
    <font>
      <b/>
      <i/>
      <sz val="11"/>
      <color theme="1"/>
      <name val="Calibri"/>
      <family val="2"/>
      <scheme val="minor"/>
    </font>
    <font>
      <b/>
      <i/>
      <sz val="10"/>
      <color theme="1"/>
      <name val="Calibri"/>
      <family val="2"/>
      <scheme val="minor"/>
    </font>
    <font>
      <b/>
      <sz val="14"/>
      <color theme="1"/>
      <name val="Calibri"/>
      <family val="2"/>
      <scheme val="minor"/>
    </font>
    <font>
      <b/>
      <sz val="20"/>
      <color theme="1"/>
      <name val="Calibri"/>
      <family val="2"/>
      <scheme val="minor"/>
    </font>
    <font>
      <b/>
      <sz val="10"/>
      <color theme="1"/>
      <name val="Calibri"/>
      <family val="2"/>
      <scheme val="minor"/>
    </font>
    <font>
      <b/>
      <sz val="18"/>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8"/>
      <color theme="0"/>
      <name val="Calibri"/>
      <family val="2"/>
      <scheme val="minor"/>
    </font>
    <font>
      <sz val="22"/>
      <color theme="1"/>
      <name val="Calibri"/>
      <family val="2"/>
      <scheme val="minor"/>
    </font>
    <font>
      <sz val="11"/>
      <color theme="1"/>
      <name val="Calibri"/>
      <family val="2"/>
    </font>
    <font>
      <u/>
      <sz val="11"/>
      <color theme="1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theme="0" tint="-0.34998626667073579"/>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182">
    <xf numFmtId="0" fontId="0" fillId="0" borderId="0" xfId="0"/>
    <xf numFmtId="0" fontId="7" fillId="0" borderId="0" xfId="0" applyFont="1" applyBorder="1" applyProtection="1"/>
    <xf numFmtId="0" fontId="7" fillId="0" borderId="21" xfId="0" applyFont="1" applyBorder="1" applyAlignment="1" applyProtection="1">
      <alignment vertical="center"/>
    </xf>
    <xf numFmtId="0" fontId="0" fillId="0" borderId="20" xfId="0" applyBorder="1" applyProtection="1"/>
    <xf numFmtId="0" fontId="0" fillId="0" borderId="21" xfId="0" applyBorder="1" applyProtection="1"/>
    <xf numFmtId="0" fontId="7" fillId="0" borderId="5" xfId="0" applyFont="1" applyBorder="1" applyAlignment="1" applyProtection="1">
      <alignment horizontal="left" vertical="center"/>
    </xf>
    <xf numFmtId="0" fontId="0" fillId="0" borderId="21" xfId="0" applyBorder="1" applyAlignment="1" applyProtection="1">
      <alignment vertical="center"/>
    </xf>
    <xf numFmtId="0" fontId="0" fillId="6" borderId="0" xfId="0" applyFill="1" applyProtection="1"/>
    <xf numFmtId="0" fontId="7" fillId="6" borderId="0" xfId="0" applyFont="1" applyFill="1" applyAlignment="1" applyProtection="1">
      <alignment vertical="center"/>
    </xf>
    <xf numFmtId="0" fontId="0" fillId="6" borderId="0" xfId="0" applyFill="1" applyBorder="1" applyProtection="1"/>
    <xf numFmtId="0" fontId="7" fillId="6" borderId="0" xfId="0" applyFont="1" applyFill="1" applyProtection="1"/>
    <xf numFmtId="0" fontId="7" fillId="6" borderId="0" xfId="0" applyFont="1" applyFill="1" applyAlignment="1" applyProtection="1">
      <alignment horizontal="left" vertical="center" indent="2"/>
    </xf>
    <xf numFmtId="0" fontId="7" fillId="6" borderId="0" xfId="0" applyFont="1" applyFill="1" applyBorder="1" applyAlignment="1" applyProtection="1">
      <alignment horizontal="left" vertical="center"/>
    </xf>
    <xf numFmtId="167" fontId="7" fillId="6" borderId="0" xfId="0" applyNumberFormat="1" applyFont="1" applyFill="1" applyBorder="1" applyAlignment="1" applyProtection="1">
      <alignment horizontal="left" vertical="center"/>
    </xf>
    <xf numFmtId="0" fontId="0" fillId="6" borderId="17" xfId="0" applyFill="1" applyBorder="1" applyProtection="1"/>
    <xf numFmtId="0" fontId="0" fillId="6" borderId="18" xfId="0" applyFill="1" applyBorder="1" applyProtection="1"/>
    <xf numFmtId="0" fontId="0" fillId="6" borderId="19" xfId="0" applyFill="1" applyBorder="1" applyProtection="1"/>
    <xf numFmtId="0" fontId="0" fillId="6" borderId="20" xfId="0" applyFill="1" applyBorder="1" applyProtection="1"/>
    <xf numFmtId="0" fontId="0" fillId="6" borderId="21" xfId="0" applyFill="1" applyBorder="1" applyProtection="1"/>
    <xf numFmtId="0" fontId="0" fillId="6" borderId="24" xfId="0" applyFill="1" applyBorder="1" applyProtection="1"/>
    <xf numFmtId="0" fontId="0" fillId="6" borderId="22" xfId="0" applyFill="1" applyBorder="1" applyProtection="1"/>
    <xf numFmtId="0" fontId="7" fillId="6" borderId="23" xfId="0" applyFont="1" applyFill="1" applyBorder="1" applyAlignment="1" applyProtection="1">
      <alignment horizontal="left" vertical="center"/>
    </xf>
    <xf numFmtId="167" fontId="7" fillId="6" borderId="23" xfId="0" applyNumberFormat="1" applyFont="1" applyFill="1" applyBorder="1" applyAlignment="1" applyProtection="1">
      <alignment horizontal="left" vertical="center"/>
    </xf>
    <xf numFmtId="0" fontId="7" fillId="6" borderId="20" xfId="0" applyFont="1" applyFill="1" applyBorder="1" applyProtection="1"/>
    <xf numFmtId="0" fontId="7" fillId="6" borderId="0" xfId="0" applyFont="1" applyFill="1" applyBorder="1" applyProtection="1"/>
    <xf numFmtId="0" fontId="7" fillId="6" borderId="21" xfId="0" applyFont="1" applyFill="1" applyBorder="1" applyAlignment="1" applyProtection="1">
      <alignment horizontal="left" vertical="center" indent="2"/>
    </xf>
    <xf numFmtId="0" fontId="0" fillId="6" borderId="0" xfId="0" applyFill="1" applyBorder="1" applyAlignment="1" applyProtection="1">
      <alignment horizontal="left" vertical="center" indent="2"/>
    </xf>
    <xf numFmtId="1" fontId="1" fillId="6" borderId="0" xfId="0" applyNumberFormat="1" applyFont="1" applyFill="1" applyBorder="1" applyAlignment="1" applyProtection="1">
      <alignment horizontal="center"/>
    </xf>
    <xf numFmtId="0" fontId="0" fillId="6" borderId="23" xfId="0" applyFill="1" applyBorder="1" applyProtection="1"/>
    <xf numFmtId="0" fontId="5" fillId="6" borderId="0" xfId="0" applyFont="1" applyFill="1" applyBorder="1" applyAlignment="1" applyProtection="1">
      <alignment horizontal="right" vertical="center" indent="2"/>
    </xf>
    <xf numFmtId="0" fontId="0" fillId="6" borderId="0" xfId="0" applyFill="1" applyBorder="1" applyAlignment="1" applyProtection="1">
      <alignment horizontal="center"/>
    </xf>
    <xf numFmtId="0" fontId="7" fillId="6" borderId="21" xfId="0" applyFont="1" applyFill="1" applyBorder="1" applyAlignment="1" applyProtection="1">
      <alignment vertical="center"/>
    </xf>
    <xf numFmtId="0" fontId="1" fillId="6" borderId="0" xfId="0" applyFont="1" applyFill="1" applyBorder="1" applyAlignment="1" applyProtection="1">
      <alignment horizontal="center" vertical="center"/>
    </xf>
    <xf numFmtId="0" fontId="1" fillId="6" borderId="1" xfId="0" applyFont="1" applyFill="1" applyBorder="1" applyProtection="1"/>
    <xf numFmtId="0" fontId="0" fillId="6" borderId="3" xfId="0" applyFill="1" applyBorder="1" applyProtection="1"/>
    <xf numFmtId="0" fontId="0" fillId="6" borderId="2" xfId="0" applyFill="1" applyBorder="1" applyProtection="1"/>
    <xf numFmtId="0" fontId="0" fillId="6" borderId="4" xfId="0" applyFill="1" applyBorder="1" applyProtection="1"/>
    <xf numFmtId="0" fontId="4" fillId="6" borderId="0" xfId="0" applyFont="1" applyFill="1" applyAlignment="1" applyProtection="1">
      <alignment horizontal="right" vertical="center"/>
    </xf>
    <xf numFmtId="0" fontId="0" fillId="6" borderId="0" xfId="0" applyFill="1" applyBorder="1" applyAlignment="1" applyProtection="1">
      <alignment vertical="top" wrapText="1"/>
    </xf>
    <xf numFmtId="0" fontId="0" fillId="6" borderId="20" xfId="0" applyFont="1" applyFill="1" applyBorder="1" applyProtection="1"/>
    <xf numFmtId="0" fontId="0" fillId="6" borderId="21" xfId="0" applyFont="1" applyFill="1" applyBorder="1" applyProtection="1"/>
    <xf numFmtId="0" fontId="0" fillId="6" borderId="2" xfId="0" applyFont="1" applyFill="1" applyBorder="1" applyProtection="1"/>
    <xf numFmtId="0" fontId="7" fillId="6" borderId="0" xfId="0" applyFont="1" applyFill="1" applyBorder="1" applyAlignment="1" applyProtection="1">
      <alignment vertical="center"/>
    </xf>
    <xf numFmtId="0" fontId="0" fillId="6" borderId="0" xfId="0" applyFill="1" applyBorder="1" applyAlignment="1" applyProtection="1">
      <alignment horizontal="left" vertical="top" wrapText="1"/>
    </xf>
    <xf numFmtId="0" fontId="0" fillId="6" borderId="0" xfId="0" applyFill="1" applyProtection="1">
      <protection locked="0"/>
    </xf>
    <xf numFmtId="0" fontId="0" fillId="6" borderId="0" xfId="0" applyFill="1" applyBorder="1" applyAlignment="1" applyProtection="1">
      <alignment vertical="center"/>
    </xf>
    <xf numFmtId="0" fontId="14" fillId="6" borderId="0" xfId="0" applyFont="1" applyFill="1" applyBorder="1" applyAlignment="1" applyProtection="1">
      <alignment horizontal="center" vertical="center"/>
    </xf>
    <xf numFmtId="0" fontId="15" fillId="6" borderId="0" xfId="0" applyFont="1" applyFill="1" applyAlignment="1" applyProtection="1"/>
    <xf numFmtId="0" fontId="9" fillId="6" borderId="0" xfId="0" applyFont="1" applyFill="1" applyBorder="1" applyAlignment="1" applyProtection="1">
      <alignment horizontal="center" vertical="center" wrapText="1"/>
    </xf>
    <xf numFmtId="0" fontId="3" fillId="2" borderId="17" xfId="0" applyFont="1" applyFill="1" applyBorder="1" applyAlignment="1" applyProtection="1">
      <alignment vertical="center"/>
    </xf>
    <xf numFmtId="0" fontId="3" fillId="2" borderId="19" xfId="0" applyFont="1" applyFill="1" applyBorder="1" applyAlignment="1" applyProtection="1">
      <alignment vertical="center"/>
    </xf>
    <xf numFmtId="0" fontId="17" fillId="6" borderId="21" xfId="1" applyFill="1" applyBorder="1" applyProtection="1">
      <protection locked="0"/>
    </xf>
    <xf numFmtId="0" fontId="0" fillId="6" borderId="12" xfId="0" applyFill="1" applyBorder="1" applyAlignment="1" applyProtection="1">
      <alignment vertical="top" wrapText="1"/>
    </xf>
    <xf numFmtId="0" fontId="0" fillId="6" borderId="13" xfId="0" applyFill="1" applyBorder="1" applyAlignment="1" applyProtection="1">
      <alignment vertical="top" wrapText="1"/>
    </xf>
    <xf numFmtId="0" fontId="0" fillId="6" borderId="14" xfId="0" applyFill="1" applyBorder="1" applyAlignment="1" applyProtection="1">
      <alignment vertical="top" wrapText="1"/>
    </xf>
    <xf numFmtId="0" fontId="0" fillId="6" borderId="16" xfId="0" applyFill="1" applyBorder="1" applyAlignment="1" applyProtection="1">
      <alignment vertical="top" wrapText="1"/>
    </xf>
    <xf numFmtId="0" fontId="17" fillId="6" borderId="12" xfId="1" applyFill="1" applyBorder="1" applyAlignment="1" applyProtection="1">
      <alignment vertical="top"/>
      <protection locked="0"/>
    </xf>
    <xf numFmtId="0" fontId="0" fillId="6" borderId="15" xfId="0" applyFill="1" applyBorder="1" applyAlignment="1" applyProtection="1">
      <alignment vertical="top" wrapText="1"/>
    </xf>
    <xf numFmtId="0" fontId="0" fillId="6" borderId="0" xfId="0" applyFill="1" applyBorder="1" applyAlignment="1" applyProtection="1">
      <alignment horizontal="left" vertical="center" wrapText="1"/>
    </xf>
    <xf numFmtId="0" fontId="0" fillId="6" borderId="13" xfId="0" applyFill="1" applyBorder="1" applyAlignment="1" applyProtection="1">
      <alignment horizontal="left" vertical="center" wrapText="1"/>
    </xf>
    <xf numFmtId="0" fontId="0" fillId="6" borderId="12" xfId="0" applyFill="1" applyBorder="1" applyAlignment="1" applyProtection="1">
      <alignment vertical="center" wrapText="1"/>
    </xf>
    <xf numFmtId="0" fontId="0" fillId="6" borderId="0" xfId="0" applyFill="1" applyBorder="1" applyAlignment="1" applyProtection="1">
      <alignment vertical="center" wrapText="1"/>
    </xf>
    <xf numFmtId="0" fontId="0" fillId="6" borderId="13" xfId="0" applyFill="1" applyBorder="1" applyAlignment="1" applyProtection="1">
      <alignment vertical="center" wrapText="1"/>
    </xf>
    <xf numFmtId="0" fontId="0" fillId="6" borderId="13" xfId="0" applyFill="1" applyBorder="1" applyAlignment="1" applyProtection="1">
      <alignment vertical="top" wrapText="1"/>
      <protection locked="0"/>
    </xf>
    <xf numFmtId="0" fontId="17" fillId="6" borderId="12" xfId="1" applyFill="1" applyBorder="1" applyAlignment="1" applyProtection="1">
      <alignment horizontal="left" vertical="center" wrapText="1"/>
      <protection locked="0"/>
    </xf>
    <xf numFmtId="0" fontId="17" fillId="6" borderId="0" xfId="1" applyFill="1" applyProtection="1"/>
    <xf numFmtId="0" fontId="12" fillId="6" borderId="20" xfId="0" applyFont="1" applyFill="1" applyBorder="1" applyAlignment="1" applyProtection="1">
      <alignment horizontal="left" vertical="center"/>
    </xf>
    <xf numFmtId="0" fontId="12" fillId="6" borderId="0" xfId="0" applyFont="1" applyFill="1" applyBorder="1" applyAlignment="1" applyProtection="1">
      <alignment horizontal="left" vertical="center"/>
    </xf>
    <xf numFmtId="0" fontId="12" fillId="6" borderId="21" xfId="0" applyFont="1" applyFill="1" applyBorder="1" applyAlignment="1" applyProtection="1">
      <alignment horizontal="left" vertical="center"/>
    </xf>
    <xf numFmtId="0" fontId="12" fillId="6" borderId="22" xfId="0" applyFont="1" applyFill="1" applyBorder="1" applyAlignment="1" applyProtection="1">
      <alignment horizontal="left" vertical="center"/>
    </xf>
    <xf numFmtId="0" fontId="12" fillId="6" borderId="23" xfId="0" applyFont="1" applyFill="1" applyBorder="1" applyAlignment="1" applyProtection="1">
      <alignment horizontal="left" vertical="center"/>
    </xf>
    <xf numFmtId="0" fontId="12" fillId="6" borderId="24" xfId="0" applyFont="1" applyFill="1" applyBorder="1" applyAlignment="1" applyProtection="1">
      <alignment horizontal="left" vertical="center"/>
    </xf>
    <xf numFmtId="0" fontId="13" fillId="6" borderId="20" xfId="0" applyFont="1" applyFill="1" applyBorder="1" applyAlignment="1" applyProtection="1">
      <alignment horizontal="left" vertical="center"/>
    </xf>
    <xf numFmtId="0" fontId="13" fillId="6" borderId="0" xfId="0" applyFont="1" applyFill="1" applyBorder="1" applyAlignment="1" applyProtection="1">
      <alignment horizontal="left" vertical="center"/>
    </xf>
    <xf numFmtId="0" fontId="13" fillId="6" borderId="21" xfId="0" applyFont="1" applyFill="1" applyBorder="1" applyAlignment="1" applyProtection="1">
      <alignment horizontal="left" vertical="center"/>
    </xf>
    <xf numFmtId="0" fontId="14" fillId="2" borderId="17"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0" fontId="14" fillId="2" borderId="22" xfId="0" applyFont="1" applyFill="1" applyBorder="1" applyAlignment="1" applyProtection="1">
      <alignment horizontal="center" vertical="center"/>
    </xf>
    <xf numFmtId="0" fontId="14" fillId="2" borderId="23" xfId="0" applyFont="1" applyFill="1" applyBorder="1" applyAlignment="1" applyProtection="1">
      <alignment horizontal="center" vertical="center"/>
    </xf>
    <xf numFmtId="0" fontId="14" fillId="2" borderId="24" xfId="0" applyFont="1" applyFill="1" applyBorder="1" applyAlignment="1" applyProtection="1">
      <alignment horizontal="center" vertical="center"/>
    </xf>
    <xf numFmtId="0" fontId="12" fillId="6" borderId="17" xfId="0" applyFont="1" applyFill="1" applyBorder="1" applyAlignment="1" applyProtection="1">
      <alignment horizontal="left" vertical="center"/>
    </xf>
    <xf numFmtId="0" fontId="12" fillId="6" borderId="18" xfId="0" applyFont="1" applyFill="1" applyBorder="1" applyAlignment="1" applyProtection="1">
      <alignment horizontal="left" vertical="center"/>
    </xf>
    <xf numFmtId="0" fontId="12" fillId="6" borderId="19" xfId="0" applyFont="1" applyFill="1" applyBorder="1" applyAlignment="1" applyProtection="1">
      <alignment horizontal="left" vertical="center"/>
    </xf>
    <xf numFmtId="0" fontId="17" fillId="6" borderId="20" xfId="1" applyFill="1" applyBorder="1" applyAlignment="1" applyProtection="1">
      <alignment horizontal="left" vertical="center"/>
      <protection locked="0"/>
    </xf>
    <xf numFmtId="0" fontId="12" fillId="6" borderId="0" xfId="0" applyFont="1" applyFill="1" applyBorder="1" applyAlignment="1" applyProtection="1">
      <alignment horizontal="left" vertical="center"/>
      <protection locked="0"/>
    </xf>
    <xf numFmtId="0" fontId="12" fillId="6" borderId="21" xfId="0" applyFont="1" applyFill="1" applyBorder="1" applyAlignment="1" applyProtection="1">
      <alignment horizontal="left" vertical="center"/>
      <protection locked="0"/>
    </xf>
    <xf numFmtId="0" fontId="10" fillId="0" borderId="17"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0" fillId="0" borderId="22"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165" fontId="1" fillId="3" borderId="6" xfId="0" applyNumberFormat="1" applyFont="1" applyFill="1" applyBorder="1" applyAlignment="1" applyProtection="1">
      <alignment horizontal="center"/>
    </xf>
    <xf numFmtId="165" fontId="1" fillId="3" borderId="8" xfId="0" applyNumberFormat="1" applyFont="1" applyFill="1" applyBorder="1" applyAlignment="1" applyProtection="1">
      <alignment horizontal="center"/>
    </xf>
    <xf numFmtId="0" fontId="5" fillId="0" borderId="6" xfId="0" applyFont="1" applyBorder="1" applyAlignment="1" applyProtection="1">
      <alignment horizontal="right" vertical="center" indent="2"/>
    </xf>
    <xf numFmtId="0" fontId="5" fillId="0" borderId="7" xfId="0" applyFont="1" applyBorder="1" applyAlignment="1" applyProtection="1">
      <alignment horizontal="right" vertical="center" indent="2"/>
    </xf>
    <xf numFmtId="0" fontId="5" fillId="0" borderId="8" xfId="0" applyFont="1" applyBorder="1" applyAlignment="1" applyProtection="1">
      <alignment horizontal="right" vertical="center" indent="2"/>
    </xf>
    <xf numFmtId="166" fontId="1" fillId="3" borderId="6" xfId="0" applyNumberFormat="1" applyFont="1" applyFill="1" applyBorder="1" applyAlignment="1" applyProtection="1">
      <alignment horizontal="center"/>
    </xf>
    <xf numFmtId="166" fontId="1" fillId="3" borderId="8" xfId="0" applyNumberFormat="1" applyFont="1" applyFill="1" applyBorder="1" applyAlignment="1" applyProtection="1">
      <alignment horizontal="center"/>
    </xf>
    <xf numFmtId="4" fontId="1" fillId="3" borderId="6" xfId="0" applyNumberFormat="1" applyFont="1" applyFill="1" applyBorder="1" applyAlignment="1" applyProtection="1">
      <alignment horizontal="center"/>
    </xf>
    <xf numFmtId="0" fontId="1" fillId="3" borderId="8" xfId="0" applyFont="1" applyFill="1" applyBorder="1" applyAlignment="1" applyProtection="1">
      <alignment horizontal="center"/>
    </xf>
    <xf numFmtId="0" fontId="7" fillId="6" borderId="0" xfId="0" applyFont="1" applyFill="1" applyBorder="1" applyAlignment="1" applyProtection="1">
      <alignment horizontal="left" vertical="center" indent="2"/>
    </xf>
    <xf numFmtId="0" fontId="2" fillId="5" borderId="17" xfId="0" applyFont="1" applyFill="1" applyBorder="1" applyAlignment="1" applyProtection="1">
      <alignment horizontal="center" vertical="center"/>
    </xf>
    <xf numFmtId="0" fontId="2" fillId="5" borderId="18"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0" fontId="2" fillId="5" borderId="20"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21" xfId="0" applyFont="1" applyFill="1" applyBorder="1" applyAlignment="1" applyProtection="1">
      <alignment horizontal="center" vertical="center"/>
    </xf>
    <xf numFmtId="0" fontId="2" fillId="5" borderId="22" xfId="0" applyFont="1" applyFill="1" applyBorder="1" applyAlignment="1" applyProtection="1">
      <alignment horizontal="center" vertical="center"/>
    </xf>
    <xf numFmtId="0" fontId="2" fillId="5" borderId="23" xfId="0" applyFont="1" applyFill="1" applyBorder="1" applyAlignment="1" applyProtection="1">
      <alignment horizontal="center" vertical="center"/>
    </xf>
    <xf numFmtId="0" fontId="2" fillId="5" borderId="24" xfId="0" applyFont="1" applyFill="1" applyBorder="1" applyAlignment="1" applyProtection="1">
      <alignment horizontal="center" vertical="center"/>
    </xf>
    <xf numFmtId="164" fontId="8" fillId="5" borderId="17" xfId="0" applyNumberFormat="1" applyFont="1" applyFill="1" applyBorder="1" applyAlignment="1" applyProtection="1">
      <alignment horizontal="center" vertical="center"/>
    </xf>
    <xf numFmtId="164" fontId="8" fillId="5" borderId="19" xfId="0" applyNumberFormat="1" applyFont="1" applyFill="1" applyBorder="1" applyAlignment="1" applyProtection="1">
      <alignment horizontal="center" vertical="center"/>
    </xf>
    <xf numFmtId="164" fontId="8" fillId="5" borderId="20" xfId="0" applyNumberFormat="1" applyFont="1" applyFill="1" applyBorder="1" applyAlignment="1" applyProtection="1">
      <alignment horizontal="center" vertical="center"/>
    </xf>
    <xf numFmtId="164" fontId="8" fillId="5" borderId="21" xfId="0" applyNumberFormat="1" applyFont="1" applyFill="1" applyBorder="1" applyAlignment="1" applyProtection="1">
      <alignment horizontal="center" vertical="center"/>
    </xf>
    <xf numFmtId="164" fontId="8" fillId="5" borderId="22" xfId="0" applyNumberFormat="1" applyFont="1" applyFill="1" applyBorder="1" applyAlignment="1" applyProtection="1">
      <alignment horizontal="center" vertical="center"/>
    </xf>
    <xf numFmtId="164" fontId="8" fillId="5" borderId="24" xfId="0" applyNumberFormat="1" applyFont="1" applyFill="1" applyBorder="1" applyAlignment="1" applyProtection="1">
      <alignment horizontal="center" vertical="center"/>
    </xf>
    <xf numFmtId="4" fontId="1" fillId="3" borderId="8" xfId="0" applyNumberFormat="1" applyFont="1" applyFill="1" applyBorder="1" applyAlignment="1" applyProtection="1">
      <alignment horizontal="center"/>
    </xf>
    <xf numFmtId="2" fontId="9" fillId="4" borderId="6" xfId="0" applyNumberFormat="1" applyFont="1" applyFill="1" applyBorder="1" applyAlignment="1" applyProtection="1">
      <alignment horizontal="center" vertical="center" wrapText="1"/>
      <protection locked="0"/>
    </xf>
    <xf numFmtId="2" fontId="9" fillId="4" borderId="8" xfId="0" applyNumberFormat="1" applyFont="1" applyFill="1" applyBorder="1" applyAlignment="1" applyProtection="1">
      <alignment horizontal="center" vertical="center" wrapText="1"/>
      <protection locked="0"/>
    </xf>
    <xf numFmtId="0" fontId="0" fillId="0" borderId="6" xfId="0" applyBorder="1" applyAlignment="1" applyProtection="1">
      <alignment horizontal="left" vertical="center" indent="2"/>
    </xf>
    <xf numFmtId="0" fontId="0" fillId="0" borderId="7" xfId="0" applyBorder="1" applyAlignment="1" applyProtection="1">
      <alignment horizontal="left" vertical="center" indent="2"/>
    </xf>
    <xf numFmtId="0" fontId="0" fillId="0" borderId="8" xfId="0" applyBorder="1" applyAlignment="1" applyProtection="1">
      <alignment horizontal="left" vertical="center" indent="2"/>
    </xf>
    <xf numFmtId="4" fontId="1" fillId="4" borderId="6" xfId="0" applyNumberFormat="1" applyFont="1" applyFill="1" applyBorder="1" applyAlignment="1" applyProtection="1">
      <alignment horizontal="center" vertical="center"/>
      <protection locked="0"/>
    </xf>
    <xf numFmtId="4" fontId="1" fillId="4" borderId="8" xfId="0" applyNumberFormat="1" applyFont="1" applyFill="1" applyBorder="1" applyAlignment="1" applyProtection="1">
      <alignment horizontal="center" vertical="center"/>
      <protection locked="0"/>
    </xf>
    <xf numFmtId="0" fontId="7" fillId="6" borderId="0" xfId="0" applyFont="1" applyFill="1" applyBorder="1" applyAlignment="1" applyProtection="1">
      <alignment horizontal="left" vertical="center" indent="1"/>
    </xf>
    <xf numFmtId="2" fontId="1" fillId="3" borderId="6" xfId="0" applyNumberFormat="1" applyFont="1" applyFill="1" applyBorder="1" applyAlignment="1" applyProtection="1">
      <alignment horizontal="center" vertical="center"/>
    </xf>
    <xf numFmtId="2" fontId="1" fillId="3" borderId="8" xfId="0" applyNumberFormat="1" applyFont="1" applyFill="1" applyBorder="1" applyAlignment="1" applyProtection="1">
      <alignment horizontal="center" vertical="center"/>
    </xf>
    <xf numFmtId="4" fontId="1" fillId="3" borderId="6" xfId="0" applyNumberFormat="1" applyFont="1" applyFill="1" applyBorder="1" applyAlignment="1" applyProtection="1">
      <alignment horizontal="center" vertical="center"/>
    </xf>
    <xf numFmtId="4" fontId="1" fillId="3" borderId="8" xfId="0" applyNumberFormat="1" applyFont="1" applyFill="1" applyBorder="1" applyAlignment="1" applyProtection="1">
      <alignment horizontal="center" vertical="center"/>
    </xf>
    <xf numFmtId="1" fontId="1" fillId="3" borderId="6" xfId="0" applyNumberFormat="1" applyFont="1" applyFill="1" applyBorder="1" applyAlignment="1" applyProtection="1">
      <alignment horizontal="center"/>
    </xf>
    <xf numFmtId="1" fontId="1" fillId="3" borderId="8" xfId="0" applyNumberFormat="1" applyFont="1" applyFill="1" applyBorder="1" applyAlignment="1" applyProtection="1">
      <alignment horizontal="center"/>
    </xf>
    <xf numFmtId="3" fontId="1" fillId="3" borderId="6" xfId="0" applyNumberFormat="1" applyFont="1" applyFill="1" applyBorder="1" applyAlignment="1" applyProtection="1">
      <alignment horizontal="center"/>
    </xf>
    <xf numFmtId="3" fontId="1" fillId="3" borderId="8" xfId="0" applyNumberFormat="1" applyFont="1" applyFill="1" applyBorder="1" applyAlignment="1" applyProtection="1">
      <alignment horizontal="center"/>
    </xf>
    <xf numFmtId="0" fontId="1" fillId="4" borderId="6"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0" fontId="7" fillId="0" borderId="0" xfId="0" applyFont="1" applyBorder="1" applyAlignment="1" applyProtection="1">
      <alignment horizontal="left" vertical="center" indent="2"/>
    </xf>
    <xf numFmtId="164" fontId="1" fillId="3" borderId="6" xfId="0" applyNumberFormat="1" applyFont="1" applyFill="1" applyBorder="1" applyAlignment="1" applyProtection="1">
      <alignment horizontal="center"/>
    </xf>
    <xf numFmtId="164" fontId="1" fillId="3" borderId="8" xfId="0" applyNumberFormat="1" applyFont="1" applyFill="1" applyBorder="1" applyAlignment="1" applyProtection="1">
      <alignment horizontal="center"/>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0" fillId="0" borderId="1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167" fontId="7" fillId="0" borderId="6" xfId="0" applyNumberFormat="1" applyFont="1" applyBorder="1" applyAlignment="1" applyProtection="1">
      <alignment horizontal="left" vertical="center" indent="1"/>
      <protection locked="0"/>
    </xf>
    <xf numFmtId="167" fontId="7" fillId="0" borderId="7" xfId="0" applyNumberFormat="1" applyFont="1" applyBorder="1" applyAlignment="1" applyProtection="1">
      <alignment horizontal="left" vertical="center" indent="1"/>
      <protection locked="0"/>
    </xf>
    <xf numFmtId="167" fontId="7" fillId="0" borderId="8" xfId="0" applyNumberFormat="1" applyFont="1" applyBorder="1" applyAlignment="1" applyProtection="1">
      <alignment horizontal="left" vertical="center" indent="1"/>
      <protection locked="0"/>
    </xf>
    <xf numFmtId="49" fontId="11" fillId="0" borderId="6" xfId="0" applyNumberFormat="1" applyFont="1" applyBorder="1" applyAlignment="1" applyProtection="1">
      <alignment horizontal="left" vertical="center" indent="1"/>
      <protection locked="0"/>
    </xf>
    <xf numFmtId="49" fontId="11" fillId="0" borderId="7" xfId="0" applyNumberFormat="1" applyFont="1" applyBorder="1" applyAlignment="1" applyProtection="1">
      <alignment horizontal="left" vertical="center" indent="1"/>
      <protection locked="0"/>
    </xf>
    <xf numFmtId="49" fontId="11" fillId="0" borderId="8" xfId="0" applyNumberFormat="1" applyFont="1"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0" fillId="0" borderId="7" xfId="0" applyBorder="1" applyAlignment="1" applyProtection="1">
      <alignment horizontal="left" vertical="center" indent="1"/>
      <protection locked="0"/>
    </xf>
    <xf numFmtId="0" fontId="0" fillId="0" borderId="8" xfId="0" applyBorder="1" applyAlignment="1" applyProtection="1">
      <alignment horizontal="left" vertical="center" indent="1"/>
      <protection locked="0"/>
    </xf>
    <xf numFmtId="1" fontId="1" fillId="4" borderId="6" xfId="0" applyNumberFormat="1" applyFont="1" applyFill="1" applyBorder="1" applyAlignment="1" applyProtection="1">
      <alignment horizontal="center" vertical="center"/>
      <protection locked="0"/>
    </xf>
    <xf numFmtId="1" fontId="1" fillId="4" borderId="8" xfId="0" applyNumberFormat="1" applyFont="1" applyFill="1" applyBorder="1" applyAlignment="1" applyProtection="1">
      <alignment horizontal="center" vertical="center"/>
      <protection locked="0"/>
    </xf>
    <xf numFmtId="0" fontId="0" fillId="6" borderId="12" xfId="0" applyFill="1" applyBorder="1" applyAlignment="1" applyProtection="1">
      <alignment horizontal="left" vertical="center" wrapText="1"/>
    </xf>
    <xf numFmtId="0" fontId="0" fillId="6" borderId="0" xfId="0" applyFill="1" applyBorder="1" applyAlignment="1" applyProtection="1">
      <alignment horizontal="left" vertical="center" wrapText="1"/>
    </xf>
    <xf numFmtId="0" fontId="0" fillId="6" borderId="13" xfId="0" applyFill="1" applyBorder="1" applyAlignment="1" applyProtection="1">
      <alignment horizontal="left" vertical="center" wrapText="1"/>
    </xf>
    <xf numFmtId="0" fontId="0" fillId="6" borderId="10" xfId="0" applyFill="1" applyBorder="1" applyAlignment="1" applyProtection="1">
      <alignment horizontal="left" vertical="top" wrapText="1"/>
    </xf>
    <xf numFmtId="0" fontId="0" fillId="6" borderId="11" xfId="0" applyFill="1" applyBorder="1" applyAlignment="1" applyProtection="1">
      <alignment horizontal="left" vertical="top" wrapText="1"/>
    </xf>
    <xf numFmtId="0" fontId="0" fillId="6" borderId="12" xfId="0" applyFill="1" applyBorder="1" applyAlignment="1" applyProtection="1">
      <alignment horizontal="left" vertical="top" wrapText="1"/>
    </xf>
    <xf numFmtId="0" fontId="0" fillId="6" borderId="13" xfId="0" applyFill="1" applyBorder="1" applyAlignment="1" applyProtection="1">
      <alignment horizontal="left" vertical="top" wrapText="1"/>
    </xf>
    <xf numFmtId="0" fontId="3" fillId="2" borderId="0" xfId="0" applyFont="1" applyFill="1" applyAlignment="1" applyProtection="1">
      <alignment horizontal="center"/>
    </xf>
    <xf numFmtId="0" fontId="6" fillId="6" borderId="6" xfId="0" applyFont="1" applyFill="1" applyBorder="1" applyAlignment="1" applyProtection="1">
      <alignment horizontal="left" vertical="center"/>
    </xf>
    <xf numFmtId="0" fontId="6" fillId="6" borderId="8" xfId="0" applyFont="1" applyFill="1" applyBorder="1" applyAlignment="1" applyProtection="1">
      <alignment horizontal="left" vertical="center"/>
    </xf>
    <xf numFmtId="0" fontId="3" fillId="2" borderId="0" xfId="0" applyFont="1" applyFill="1" applyAlignment="1" applyProtection="1">
      <alignment horizontal="center" vertical="center"/>
    </xf>
    <xf numFmtId="0" fontId="6" fillId="6" borderId="6" xfId="0" applyFont="1" applyFill="1" applyBorder="1" applyAlignment="1" applyProtection="1">
      <alignment horizontal="left" vertical="center" wrapText="1"/>
    </xf>
    <xf numFmtId="0" fontId="6" fillId="6" borderId="7" xfId="0" applyFont="1" applyFill="1" applyBorder="1" applyAlignment="1" applyProtection="1">
      <alignment horizontal="left" vertical="center" wrapText="1"/>
    </xf>
    <xf numFmtId="0" fontId="6" fillId="6" borderId="8" xfId="0" applyFont="1" applyFill="1" applyBorder="1" applyAlignment="1" applyProtection="1">
      <alignment horizontal="left" vertical="center" wrapText="1"/>
    </xf>
    <xf numFmtId="0" fontId="5" fillId="7" borderId="20" xfId="0" applyFont="1" applyFill="1" applyBorder="1" applyAlignment="1" applyProtection="1">
      <alignment horizontal="left" vertical="center"/>
    </xf>
    <xf numFmtId="0" fontId="5" fillId="7" borderId="21" xfId="0" applyFont="1" applyFill="1" applyBorder="1" applyAlignment="1" applyProtection="1">
      <alignment horizontal="left" vertical="center"/>
    </xf>
  </cellXfs>
  <cellStyles count="2">
    <cellStyle name="Hyperlink" xfId="1" builtinId="8"/>
    <cellStyle name="Normal" xfId="0" builtinId="0"/>
  </cellStyles>
  <dxfs count="3">
    <dxf>
      <fill>
        <patternFill>
          <bgColor rgb="FFFF0066"/>
        </patternFill>
      </fill>
    </dxf>
    <dxf>
      <fill>
        <patternFill>
          <bgColor theme="7"/>
        </patternFill>
      </fill>
    </dxf>
    <dxf>
      <fill>
        <patternFill>
          <bgColor theme="9"/>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52552</xdr:colOff>
      <xdr:row>9</xdr:row>
      <xdr:rowOff>7328</xdr:rowOff>
    </xdr:from>
    <xdr:to>
      <xdr:col>8</xdr:col>
      <xdr:colOff>590550</xdr:colOff>
      <xdr:row>12</xdr:row>
      <xdr:rowOff>161192</xdr:rowOff>
    </xdr:to>
    <xdr:sp macro="" textlink="">
      <xdr:nvSpPr>
        <xdr:cNvPr id="2" name="Rectangle: Rounded Corners 1">
          <a:extLst>
            <a:ext uri="{FF2B5EF4-FFF2-40B4-BE49-F238E27FC236}">
              <a16:creationId xmlns:a16="http://schemas.microsoft.com/office/drawing/2014/main" id="{CEEE4059-D688-4C8E-8285-AD74AB31C0F4}"/>
            </a:ext>
          </a:extLst>
        </xdr:cNvPr>
        <xdr:cNvSpPr/>
      </xdr:nvSpPr>
      <xdr:spPr>
        <a:xfrm>
          <a:off x="420414" y="769328"/>
          <a:ext cx="3776498" cy="725364"/>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solidFill>
                <a:sysClr val="windowText" lastClr="000000"/>
              </a:solidFill>
            </a:rPr>
            <a:t>Q</a:t>
          </a:r>
          <a:r>
            <a:rPr lang="en-GB" sz="1400" b="1" baseline="0">
              <a:solidFill>
                <a:sysClr val="windowText" lastClr="000000"/>
              </a:solidFill>
            </a:rPr>
            <a:t> 2: Will the proposed development generate wastewater from overnight use?</a:t>
          </a:r>
          <a:endParaRPr lang="en-GB" sz="1400" b="1"/>
        </a:p>
      </xdr:txBody>
    </xdr:sp>
    <xdr:clientData/>
  </xdr:twoCellAnchor>
  <xdr:twoCellAnchor>
    <xdr:from>
      <xdr:col>2</xdr:col>
      <xdr:colOff>26276</xdr:colOff>
      <xdr:row>16</xdr:row>
      <xdr:rowOff>8868</xdr:rowOff>
    </xdr:from>
    <xdr:to>
      <xdr:col>8</xdr:col>
      <xdr:colOff>597119</xdr:colOff>
      <xdr:row>19</xdr:row>
      <xdr:rowOff>123265</xdr:rowOff>
    </xdr:to>
    <xdr:sp macro="" textlink="">
      <xdr:nvSpPr>
        <xdr:cNvPr id="3" name="Rectangle: Rounded Corners 2">
          <a:extLst>
            <a:ext uri="{FF2B5EF4-FFF2-40B4-BE49-F238E27FC236}">
              <a16:creationId xmlns:a16="http://schemas.microsoft.com/office/drawing/2014/main" id="{A4094093-07F9-49A4-AF50-16BD8CABBF55}"/>
            </a:ext>
          </a:extLst>
        </xdr:cNvPr>
        <xdr:cNvSpPr/>
      </xdr:nvSpPr>
      <xdr:spPr>
        <a:xfrm>
          <a:off x="384864" y="2115574"/>
          <a:ext cx="3775726" cy="685897"/>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solidFill>
                <a:sysClr val="windowText" lastClr="000000"/>
              </a:solidFill>
            </a:rPr>
            <a:t>Q</a:t>
          </a:r>
          <a:r>
            <a:rPr lang="en-GB" sz="1400" b="1" baseline="0">
              <a:solidFill>
                <a:sysClr val="windowText" lastClr="000000"/>
              </a:solidFill>
            </a:rPr>
            <a:t> 3: Is wastewater before or after treatment to be discharged into the Solent catchment?</a:t>
          </a:r>
          <a:endParaRPr lang="en-GB" sz="1400" b="1"/>
        </a:p>
      </xdr:txBody>
    </xdr:sp>
    <xdr:clientData/>
  </xdr:twoCellAnchor>
  <xdr:twoCellAnchor>
    <xdr:from>
      <xdr:col>13</xdr:col>
      <xdr:colOff>32188</xdr:colOff>
      <xdr:row>16</xdr:row>
      <xdr:rowOff>28575</xdr:rowOff>
    </xdr:from>
    <xdr:to>
      <xdr:col>16</xdr:col>
      <xdr:colOff>594163</xdr:colOff>
      <xdr:row>19</xdr:row>
      <xdr:rowOff>164224</xdr:rowOff>
    </xdr:to>
    <xdr:sp macro="" textlink="">
      <xdr:nvSpPr>
        <xdr:cNvPr id="4" name="Rectangle: Rounded Corners 3">
          <a:extLst>
            <a:ext uri="{FF2B5EF4-FFF2-40B4-BE49-F238E27FC236}">
              <a16:creationId xmlns:a16="http://schemas.microsoft.com/office/drawing/2014/main" id="{48EA6524-5251-46C5-9204-C8F6443CDC55}"/>
            </a:ext>
          </a:extLst>
        </xdr:cNvPr>
        <xdr:cNvSpPr/>
      </xdr:nvSpPr>
      <xdr:spPr>
        <a:xfrm>
          <a:off x="6693119" y="2124075"/>
          <a:ext cx="2394716" cy="707149"/>
        </a:xfrm>
        <a:prstGeom prst="roundRect">
          <a:avLst/>
        </a:prstGeom>
        <a:solidFill>
          <a:schemeClr val="tx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solidFill>
                <a:schemeClr val="bg1"/>
              </a:solidFill>
            </a:rPr>
            <a:t>Nitrogen</a:t>
          </a:r>
          <a:r>
            <a:rPr lang="en-GB" sz="1400" b="1" baseline="0">
              <a:solidFill>
                <a:schemeClr val="bg1"/>
              </a:solidFill>
            </a:rPr>
            <a:t> budget calculator not applicable</a:t>
          </a:r>
          <a:endParaRPr lang="en-GB" sz="1400" b="1">
            <a:solidFill>
              <a:schemeClr val="bg1"/>
            </a:solidFill>
          </a:endParaRPr>
        </a:p>
      </xdr:txBody>
    </xdr:sp>
    <xdr:clientData/>
  </xdr:twoCellAnchor>
  <xdr:twoCellAnchor>
    <xdr:from>
      <xdr:col>11</xdr:col>
      <xdr:colOff>24962</xdr:colOff>
      <xdr:row>22</xdr:row>
      <xdr:rowOff>35144</xdr:rowOff>
    </xdr:from>
    <xdr:to>
      <xdr:col>16</xdr:col>
      <xdr:colOff>577412</xdr:colOff>
      <xdr:row>27</xdr:row>
      <xdr:rowOff>162128</xdr:rowOff>
    </xdr:to>
    <xdr:sp macro="" textlink="">
      <xdr:nvSpPr>
        <xdr:cNvPr id="5" name="Rectangle: Rounded Corners 4">
          <a:extLst>
            <a:ext uri="{FF2B5EF4-FFF2-40B4-BE49-F238E27FC236}">
              <a16:creationId xmlns:a16="http://schemas.microsoft.com/office/drawing/2014/main" id="{BEC08596-025E-4BBF-9085-B6414856094B}"/>
            </a:ext>
          </a:extLst>
        </xdr:cNvPr>
        <xdr:cNvSpPr/>
      </xdr:nvSpPr>
      <xdr:spPr>
        <a:xfrm>
          <a:off x="5435973" y="3273644"/>
          <a:ext cx="3592343" cy="1079484"/>
        </a:xfrm>
        <a:prstGeom prst="roundRect">
          <a:avLst/>
        </a:prstGeom>
        <a:solidFill>
          <a:schemeClr val="accent1"/>
        </a:solid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GB" sz="1400" b="1"/>
        </a:p>
      </xdr:txBody>
    </xdr:sp>
    <xdr:clientData/>
  </xdr:twoCellAnchor>
  <xdr:twoCellAnchor>
    <xdr:from>
      <xdr:col>11</xdr:col>
      <xdr:colOff>198606</xdr:colOff>
      <xdr:row>25</xdr:row>
      <xdr:rowOff>190495</xdr:rowOff>
    </xdr:from>
    <xdr:to>
      <xdr:col>12</xdr:col>
      <xdr:colOff>585515</xdr:colOff>
      <xdr:row>27</xdr:row>
      <xdr:rowOff>134240</xdr:rowOff>
    </xdr:to>
    <xdr:sp macro="" textlink="">
      <xdr:nvSpPr>
        <xdr:cNvPr id="6" name="Isosceles Triangle 5">
          <a:extLst>
            <a:ext uri="{FF2B5EF4-FFF2-40B4-BE49-F238E27FC236}">
              <a16:creationId xmlns:a16="http://schemas.microsoft.com/office/drawing/2014/main" id="{585EDB73-A6FE-46F5-9460-1987D4EE4C0F}"/>
            </a:ext>
          </a:extLst>
        </xdr:cNvPr>
        <xdr:cNvSpPr/>
      </xdr:nvSpPr>
      <xdr:spPr>
        <a:xfrm rot="10800000">
          <a:off x="5609617" y="4000495"/>
          <a:ext cx="994887" cy="324745"/>
        </a:xfrm>
        <a:prstGeom prst="triangle">
          <a:avLst>
            <a:gd name="adj" fmla="val 49595"/>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190500</xdr:colOff>
      <xdr:row>22</xdr:row>
      <xdr:rowOff>134926</xdr:rowOff>
    </xdr:from>
    <xdr:to>
      <xdr:col>12</xdr:col>
      <xdr:colOff>590550</xdr:colOff>
      <xdr:row>25</xdr:row>
      <xdr:rowOff>186164</xdr:rowOff>
    </xdr:to>
    <xdr:sp macro="" textlink="">
      <xdr:nvSpPr>
        <xdr:cNvPr id="7" name="Rectangle 6">
          <a:extLst>
            <a:ext uri="{FF2B5EF4-FFF2-40B4-BE49-F238E27FC236}">
              <a16:creationId xmlns:a16="http://schemas.microsoft.com/office/drawing/2014/main" id="{3E8E640F-44B1-4503-BAD4-31A991BC1365}"/>
            </a:ext>
          </a:extLst>
        </xdr:cNvPr>
        <xdr:cNvSpPr/>
      </xdr:nvSpPr>
      <xdr:spPr>
        <a:xfrm>
          <a:off x="5601511" y="3373426"/>
          <a:ext cx="1008028" cy="622738"/>
        </a:xfrm>
        <a:prstGeom prst="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Stage 1</a:t>
          </a:r>
        </a:p>
      </xdr:txBody>
    </xdr:sp>
    <xdr:clientData/>
  </xdr:twoCellAnchor>
  <xdr:twoCellAnchor>
    <xdr:from>
      <xdr:col>13</xdr:col>
      <xdr:colOff>4597</xdr:colOff>
      <xdr:row>22</xdr:row>
      <xdr:rowOff>55258</xdr:rowOff>
    </xdr:from>
    <xdr:to>
      <xdr:col>16</xdr:col>
      <xdr:colOff>505811</xdr:colOff>
      <xdr:row>27</xdr:row>
      <xdr:rowOff>118242</xdr:rowOff>
    </xdr:to>
    <xdr:sp macro="" textlink="">
      <xdr:nvSpPr>
        <xdr:cNvPr id="8" name="Rectangle 7">
          <a:extLst>
            <a:ext uri="{FF2B5EF4-FFF2-40B4-BE49-F238E27FC236}">
              <a16:creationId xmlns:a16="http://schemas.microsoft.com/office/drawing/2014/main" id="{B6C6C389-D69B-4659-BA5F-0C2A2201FFB1}"/>
            </a:ext>
          </a:extLst>
        </xdr:cNvPr>
        <xdr:cNvSpPr/>
      </xdr:nvSpPr>
      <xdr:spPr>
        <a:xfrm>
          <a:off x="6665528" y="3300327"/>
          <a:ext cx="2333955" cy="1015484"/>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t>Calculate the developments' total nitrogen that would be discharged (via treatment works) into Solent catchment</a:t>
          </a:r>
        </a:p>
      </xdr:txBody>
    </xdr:sp>
    <xdr:clientData/>
  </xdr:twoCellAnchor>
  <xdr:twoCellAnchor>
    <xdr:from>
      <xdr:col>1</xdr:col>
      <xdr:colOff>178226</xdr:colOff>
      <xdr:row>24</xdr:row>
      <xdr:rowOff>172579</xdr:rowOff>
    </xdr:from>
    <xdr:to>
      <xdr:col>8</xdr:col>
      <xdr:colOff>566379</xdr:colOff>
      <xdr:row>27</xdr:row>
      <xdr:rowOff>48987</xdr:rowOff>
    </xdr:to>
    <xdr:sp macro="" textlink="">
      <xdr:nvSpPr>
        <xdr:cNvPr id="14" name="Rectangle: Rounded Corners 13">
          <a:extLst>
            <a:ext uri="{FF2B5EF4-FFF2-40B4-BE49-F238E27FC236}">
              <a16:creationId xmlns:a16="http://schemas.microsoft.com/office/drawing/2014/main" id="{91FA9C0E-5D43-4FD3-BEFA-82812DB6A5C9}"/>
            </a:ext>
          </a:extLst>
        </xdr:cNvPr>
        <xdr:cNvSpPr/>
      </xdr:nvSpPr>
      <xdr:spPr>
        <a:xfrm>
          <a:off x="357840" y="3792079"/>
          <a:ext cx="3795382" cy="447908"/>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solidFill>
                <a:sysClr val="windowText" lastClr="000000"/>
              </a:solidFill>
            </a:rPr>
            <a:t>Q</a:t>
          </a:r>
          <a:r>
            <a:rPr lang="en-GB" sz="1400" b="1" baseline="0">
              <a:solidFill>
                <a:sysClr val="windowText" lastClr="000000"/>
              </a:solidFill>
            </a:rPr>
            <a:t> 4: Is there a change to the land use?</a:t>
          </a:r>
          <a:endParaRPr lang="en-GB" sz="1400" b="1"/>
        </a:p>
      </xdr:txBody>
    </xdr:sp>
    <xdr:clientData/>
  </xdr:twoCellAnchor>
  <xdr:twoCellAnchor>
    <xdr:from>
      <xdr:col>9</xdr:col>
      <xdr:colOff>12089</xdr:colOff>
      <xdr:row>10</xdr:row>
      <xdr:rowOff>118696</xdr:rowOff>
    </xdr:from>
    <xdr:to>
      <xdr:col>14</xdr:col>
      <xdr:colOff>33618</xdr:colOff>
      <xdr:row>15</xdr:row>
      <xdr:rowOff>190499</xdr:rowOff>
    </xdr:to>
    <xdr:sp macro="" textlink="">
      <xdr:nvSpPr>
        <xdr:cNvPr id="15" name="Arrow: Bent 14">
          <a:extLst>
            <a:ext uri="{FF2B5EF4-FFF2-40B4-BE49-F238E27FC236}">
              <a16:creationId xmlns:a16="http://schemas.microsoft.com/office/drawing/2014/main" id="{6CA3AC85-70D1-47C4-910F-07D68699DA58}"/>
            </a:ext>
          </a:extLst>
        </xdr:cNvPr>
        <xdr:cNvSpPr/>
      </xdr:nvSpPr>
      <xdr:spPr>
        <a:xfrm rot="5400000">
          <a:off x="5192084" y="1023495"/>
          <a:ext cx="1024303" cy="3047117"/>
        </a:xfrm>
        <a:prstGeom prst="bentArrow">
          <a:avLst>
            <a:gd name="adj1" fmla="val 9397"/>
            <a:gd name="adj2" fmla="val 16489"/>
            <a:gd name="adj3" fmla="val 16490"/>
            <a:gd name="adj4" fmla="val 49424"/>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9</xdr:col>
      <xdr:colOff>318827</xdr:colOff>
      <xdr:row>10</xdr:row>
      <xdr:rowOff>22711</xdr:rowOff>
    </xdr:from>
    <xdr:to>
      <xdr:col>10</xdr:col>
      <xdr:colOff>290252</xdr:colOff>
      <xdr:row>11</xdr:row>
      <xdr:rowOff>127486</xdr:rowOff>
    </xdr:to>
    <xdr:sp macro="" textlink="">
      <xdr:nvSpPr>
        <xdr:cNvPr id="16" name="Rectangle 15">
          <a:extLst>
            <a:ext uri="{FF2B5EF4-FFF2-40B4-BE49-F238E27FC236}">
              <a16:creationId xmlns:a16="http://schemas.microsoft.com/office/drawing/2014/main" id="{A0DF83D4-F5BE-4593-9D9D-CAD68A5F68A2}"/>
            </a:ext>
          </a:extLst>
        </xdr:cNvPr>
        <xdr:cNvSpPr/>
      </xdr:nvSpPr>
      <xdr:spPr>
        <a:xfrm>
          <a:off x="4536103" y="975211"/>
          <a:ext cx="582339"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NO</a:t>
          </a:r>
        </a:p>
      </xdr:txBody>
    </xdr:sp>
    <xdr:clientData/>
  </xdr:twoCellAnchor>
  <xdr:twoCellAnchor>
    <xdr:from>
      <xdr:col>5</xdr:col>
      <xdr:colOff>499730</xdr:colOff>
      <xdr:row>12</xdr:row>
      <xdr:rowOff>181842</xdr:rowOff>
    </xdr:from>
    <xdr:to>
      <xdr:col>6</xdr:col>
      <xdr:colOff>118242</xdr:colOff>
      <xdr:row>15</xdr:row>
      <xdr:rowOff>183174</xdr:rowOff>
    </xdr:to>
    <xdr:sp macro="" textlink="">
      <xdr:nvSpPr>
        <xdr:cNvPr id="17" name="Arrow: Down 16">
          <a:extLst>
            <a:ext uri="{FF2B5EF4-FFF2-40B4-BE49-F238E27FC236}">
              <a16:creationId xmlns:a16="http://schemas.microsoft.com/office/drawing/2014/main" id="{88E2A651-77B4-423E-8E05-C673B53BDB60}"/>
            </a:ext>
          </a:extLst>
        </xdr:cNvPr>
        <xdr:cNvSpPr/>
      </xdr:nvSpPr>
      <xdr:spPr>
        <a:xfrm>
          <a:off x="2273351" y="1515342"/>
          <a:ext cx="229425" cy="572832"/>
        </a:xfrm>
        <a:prstGeom prst="downArrow">
          <a:avLst>
            <a:gd name="adj1" fmla="val 50000"/>
            <a:gd name="adj2" fmla="val 65411"/>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334748</xdr:colOff>
      <xdr:row>13</xdr:row>
      <xdr:rowOff>38750</xdr:rowOff>
    </xdr:from>
    <xdr:to>
      <xdr:col>6</xdr:col>
      <xdr:colOff>306174</xdr:colOff>
      <xdr:row>14</xdr:row>
      <xdr:rowOff>143525</xdr:rowOff>
    </xdr:to>
    <xdr:sp macro="" textlink="">
      <xdr:nvSpPr>
        <xdr:cNvPr id="18" name="Rectangle 17">
          <a:extLst>
            <a:ext uri="{FF2B5EF4-FFF2-40B4-BE49-F238E27FC236}">
              <a16:creationId xmlns:a16="http://schemas.microsoft.com/office/drawing/2014/main" id="{5265EBCA-AADF-44C7-B6F4-75F0D5127A71}"/>
            </a:ext>
          </a:extLst>
        </xdr:cNvPr>
        <xdr:cNvSpPr/>
      </xdr:nvSpPr>
      <xdr:spPr>
        <a:xfrm>
          <a:off x="2108369" y="1562750"/>
          <a:ext cx="582339"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YES</a:t>
          </a:r>
        </a:p>
      </xdr:txBody>
    </xdr:sp>
    <xdr:clientData/>
  </xdr:twoCellAnchor>
  <xdr:twoCellAnchor>
    <xdr:from>
      <xdr:col>8</xdr:col>
      <xdr:colOff>596238</xdr:colOff>
      <xdr:row>25</xdr:row>
      <xdr:rowOff>39694</xdr:rowOff>
    </xdr:from>
    <xdr:to>
      <xdr:col>11</xdr:col>
      <xdr:colOff>5031</xdr:colOff>
      <xdr:row>26</xdr:row>
      <xdr:rowOff>164504</xdr:rowOff>
    </xdr:to>
    <xdr:sp macro="" textlink="">
      <xdr:nvSpPr>
        <xdr:cNvPr id="19" name="Arrow: Right 18">
          <a:extLst>
            <a:ext uri="{FF2B5EF4-FFF2-40B4-BE49-F238E27FC236}">
              <a16:creationId xmlns:a16="http://schemas.microsoft.com/office/drawing/2014/main" id="{D1A64BB5-D274-40CB-8B05-EA5ECF82AA97}"/>
            </a:ext>
          </a:extLst>
        </xdr:cNvPr>
        <xdr:cNvSpPr/>
      </xdr:nvSpPr>
      <xdr:spPr>
        <a:xfrm rot="10800000">
          <a:off x="4183312" y="3849694"/>
          <a:ext cx="1232730" cy="315310"/>
        </a:xfrm>
        <a:prstGeom prst="rightArrow">
          <a:avLst>
            <a:gd name="adj1" fmla="val 32003"/>
            <a:gd name="adj2" fmla="val 50000"/>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555323</xdr:colOff>
      <xdr:row>19</xdr:row>
      <xdr:rowOff>123264</xdr:rowOff>
    </xdr:from>
    <xdr:to>
      <xdr:col>11</xdr:col>
      <xdr:colOff>2860</xdr:colOff>
      <xdr:row>24</xdr:row>
      <xdr:rowOff>112058</xdr:rowOff>
    </xdr:to>
    <xdr:sp macro="" textlink="">
      <xdr:nvSpPr>
        <xdr:cNvPr id="22" name="Arrow: Bent 21">
          <a:extLst>
            <a:ext uri="{FF2B5EF4-FFF2-40B4-BE49-F238E27FC236}">
              <a16:creationId xmlns:a16="http://schemas.microsoft.com/office/drawing/2014/main" id="{0A8C82BA-C691-46C1-A43D-7A0ECEC5E510}"/>
            </a:ext>
          </a:extLst>
        </xdr:cNvPr>
        <xdr:cNvSpPr/>
      </xdr:nvSpPr>
      <xdr:spPr>
        <a:xfrm rot="10800000" flipH="1">
          <a:off x="2303441" y="2801470"/>
          <a:ext cx="3078243" cy="941294"/>
        </a:xfrm>
        <a:prstGeom prst="bentArrow">
          <a:avLst>
            <a:gd name="adj1" fmla="val 11231"/>
            <a:gd name="adj2" fmla="val 20727"/>
            <a:gd name="adj3" fmla="val 17680"/>
            <a:gd name="adj4" fmla="val 45636"/>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5</xdr:col>
      <xdr:colOff>300506</xdr:colOff>
      <xdr:row>20</xdr:row>
      <xdr:rowOff>122546</xdr:rowOff>
    </xdr:from>
    <xdr:to>
      <xdr:col>6</xdr:col>
      <xdr:colOff>271932</xdr:colOff>
      <xdr:row>22</xdr:row>
      <xdr:rowOff>36821</xdr:rowOff>
    </xdr:to>
    <xdr:sp macro="" textlink="">
      <xdr:nvSpPr>
        <xdr:cNvPr id="23" name="Rectangle 22">
          <a:extLst>
            <a:ext uri="{FF2B5EF4-FFF2-40B4-BE49-F238E27FC236}">
              <a16:creationId xmlns:a16="http://schemas.microsoft.com/office/drawing/2014/main" id="{1965EF09-2582-418E-851D-39B2F2BA17C6}"/>
            </a:ext>
          </a:extLst>
        </xdr:cNvPr>
        <xdr:cNvSpPr/>
      </xdr:nvSpPr>
      <xdr:spPr>
        <a:xfrm>
          <a:off x="2074127" y="2980046"/>
          <a:ext cx="582339"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YES</a:t>
          </a:r>
        </a:p>
      </xdr:txBody>
    </xdr:sp>
    <xdr:clientData/>
  </xdr:twoCellAnchor>
  <xdr:twoCellAnchor>
    <xdr:from>
      <xdr:col>9</xdr:col>
      <xdr:colOff>14780</xdr:colOff>
      <xdr:row>17</xdr:row>
      <xdr:rowOff>91965</xdr:rowOff>
    </xdr:from>
    <xdr:to>
      <xdr:col>13</xdr:col>
      <xdr:colOff>3524</xdr:colOff>
      <xdr:row>18</xdr:row>
      <xdr:rowOff>124811</xdr:rowOff>
    </xdr:to>
    <xdr:sp macro="" textlink="">
      <xdr:nvSpPr>
        <xdr:cNvPr id="24" name="Arrow: Right 23">
          <a:extLst>
            <a:ext uri="{FF2B5EF4-FFF2-40B4-BE49-F238E27FC236}">
              <a16:creationId xmlns:a16="http://schemas.microsoft.com/office/drawing/2014/main" id="{5A0D9878-EAE5-4CA7-A2B5-B12624854D56}"/>
            </a:ext>
          </a:extLst>
        </xdr:cNvPr>
        <xdr:cNvSpPr/>
      </xdr:nvSpPr>
      <xdr:spPr>
        <a:xfrm>
          <a:off x="4232056" y="2377965"/>
          <a:ext cx="2432399" cy="223346"/>
        </a:xfrm>
        <a:prstGeom prst="rightArrow">
          <a:avLst>
            <a:gd name="adj1" fmla="val 50000"/>
            <a:gd name="adj2" fmla="val 64705"/>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333375</xdr:colOff>
      <xdr:row>30</xdr:row>
      <xdr:rowOff>165301</xdr:rowOff>
    </xdr:from>
    <xdr:to>
      <xdr:col>8</xdr:col>
      <xdr:colOff>579706</xdr:colOff>
      <xdr:row>34</xdr:row>
      <xdr:rowOff>29766</xdr:rowOff>
    </xdr:to>
    <xdr:sp macro="" textlink="">
      <xdr:nvSpPr>
        <xdr:cNvPr id="25" name="Rectangle: Rounded Corners 24">
          <a:extLst>
            <a:ext uri="{FF2B5EF4-FFF2-40B4-BE49-F238E27FC236}">
              <a16:creationId xmlns:a16="http://schemas.microsoft.com/office/drawing/2014/main" id="{A2D39A25-0796-48A1-994B-4C3CAE58B48F}"/>
            </a:ext>
          </a:extLst>
        </xdr:cNvPr>
        <xdr:cNvSpPr/>
      </xdr:nvSpPr>
      <xdr:spPr>
        <a:xfrm>
          <a:off x="869156" y="4939707"/>
          <a:ext cx="3282425" cy="626465"/>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solidFill>
                <a:sysClr val="windowText" lastClr="000000"/>
              </a:solidFill>
            </a:rPr>
            <a:t>Q</a:t>
          </a:r>
          <a:r>
            <a:rPr lang="en-GB" sz="1400" b="1" baseline="0">
              <a:solidFill>
                <a:sysClr val="windowText" lastClr="000000"/>
              </a:solidFill>
            </a:rPr>
            <a:t> 5: Does any part of the existing land use drain to the Solent catchment?</a:t>
          </a:r>
          <a:endParaRPr lang="en-GB" sz="1400" b="1"/>
        </a:p>
      </xdr:txBody>
    </xdr:sp>
    <xdr:clientData/>
  </xdr:twoCellAnchor>
  <xdr:twoCellAnchor>
    <xdr:from>
      <xdr:col>8</xdr:col>
      <xdr:colOff>602807</xdr:colOff>
      <xdr:row>31</xdr:row>
      <xdr:rowOff>131380</xdr:rowOff>
    </xdr:from>
    <xdr:to>
      <xdr:col>11</xdr:col>
      <xdr:colOff>11600</xdr:colOff>
      <xdr:row>33</xdr:row>
      <xdr:rowOff>65690</xdr:rowOff>
    </xdr:to>
    <xdr:sp macro="" textlink="">
      <xdr:nvSpPr>
        <xdr:cNvPr id="27" name="Arrow: Right 26">
          <a:extLst>
            <a:ext uri="{FF2B5EF4-FFF2-40B4-BE49-F238E27FC236}">
              <a16:creationId xmlns:a16="http://schemas.microsoft.com/office/drawing/2014/main" id="{2642B7E0-B052-4826-A57C-C0FF2F08BDB6}"/>
            </a:ext>
          </a:extLst>
        </xdr:cNvPr>
        <xdr:cNvSpPr/>
      </xdr:nvSpPr>
      <xdr:spPr>
        <a:xfrm>
          <a:off x="4189881" y="5084380"/>
          <a:ext cx="1232730" cy="315310"/>
        </a:xfrm>
        <a:prstGeom prst="rightArrow">
          <a:avLst>
            <a:gd name="adj1" fmla="val 32003"/>
            <a:gd name="adj2" fmla="val 50000"/>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310645</xdr:colOff>
      <xdr:row>31</xdr:row>
      <xdr:rowOff>151403</xdr:rowOff>
    </xdr:from>
    <xdr:to>
      <xdr:col>10</xdr:col>
      <xdr:colOff>282070</xdr:colOff>
      <xdr:row>33</xdr:row>
      <xdr:rowOff>65678</xdr:rowOff>
    </xdr:to>
    <xdr:sp macro="" textlink="">
      <xdr:nvSpPr>
        <xdr:cNvPr id="28" name="Rectangle 27">
          <a:extLst>
            <a:ext uri="{FF2B5EF4-FFF2-40B4-BE49-F238E27FC236}">
              <a16:creationId xmlns:a16="http://schemas.microsoft.com/office/drawing/2014/main" id="{0D81D605-6354-4DC6-A0D1-CE2F8CF1578D}"/>
            </a:ext>
          </a:extLst>
        </xdr:cNvPr>
        <xdr:cNvSpPr/>
      </xdr:nvSpPr>
      <xdr:spPr>
        <a:xfrm>
          <a:off x="4505698" y="5104403"/>
          <a:ext cx="579404"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YES</a:t>
          </a:r>
        </a:p>
      </xdr:txBody>
    </xdr:sp>
    <xdr:clientData/>
  </xdr:twoCellAnchor>
  <xdr:twoCellAnchor>
    <xdr:from>
      <xdr:col>7</xdr:col>
      <xdr:colOff>451622</xdr:colOff>
      <xdr:row>27</xdr:row>
      <xdr:rowOff>43547</xdr:rowOff>
    </xdr:from>
    <xdr:to>
      <xdr:col>8</xdr:col>
      <xdr:colOff>156018</xdr:colOff>
      <xdr:row>30</xdr:row>
      <xdr:rowOff>137815</xdr:rowOff>
    </xdr:to>
    <xdr:sp macro="" textlink="">
      <xdr:nvSpPr>
        <xdr:cNvPr id="30" name="Arrow: Right 29">
          <a:extLst>
            <a:ext uri="{FF2B5EF4-FFF2-40B4-BE49-F238E27FC236}">
              <a16:creationId xmlns:a16="http://schemas.microsoft.com/office/drawing/2014/main" id="{E8FDBC50-48FD-44B9-B215-36FAF603296B}"/>
            </a:ext>
          </a:extLst>
        </xdr:cNvPr>
        <xdr:cNvSpPr/>
      </xdr:nvSpPr>
      <xdr:spPr>
        <a:xfrm rot="5400000">
          <a:off x="3252979" y="4410433"/>
          <a:ext cx="665768" cy="313996"/>
        </a:xfrm>
        <a:prstGeom prst="rightArrow">
          <a:avLst>
            <a:gd name="adj1" fmla="val 39619"/>
            <a:gd name="adj2" fmla="val 50000"/>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317268</xdr:colOff>
      <xdr:row>27</xdr:row>
      <xdr:rowOff>174949</xdr:rowOff>
    </xdr:from>
    <xdr:to>
      <xdr:col>8</xdr:col>
      <xdr:colOff>288693</xdr:colOff>
      <xdr:row>29</xdr:row>
      <xdr:rowOff>56379</xdr:rowOff>
    </xdr:to>
    <xdr:sp macro="" textlink="">
      <xdr:nvSpPr>
        <xdr:cNvPr id="29" name="Rectangle 28">
          <a:extLst>
            <a:ext uri="{FF2B5EF4-FFF2-40B4-BE49-F238E27FC236}">
              <a16:creationId xmlns:a16="http://schemas.microsoft.com/office/drawing/2014/main" id="{9FFB11E4-986C-4C13-8D30-48DD837F100E}"/>
            </a:ext>
          </a:extLst>
        </xdr:cNvPr>
        <xdr:cNvSpPr/>
      </xdr:nvSpPr>
      <xdr:spPr>
        <a:xfrm>
          <a:off x="3294511" y="4365949"/>
          <a:ext cx="581025" cy="26243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YES</a:t>
          </a:r>
        </a:p>
      </xdr:txBody>
    </xdr:sp>
    <xdr:clientData/>
  </xdr:twoCellAnchor>
  <xdr:twoCellAnchor>
    <xdr:from>
      <xdr:col>6</xdr:col>
      <xdr:colOff>22412</xdr:colOff>
      <xdr:row>34</xdr:row>
      <xdr:rowOff>17858</xdr:rowOff>
    </xdr:from>
    <xdr:to>
      <xdr:col>10</xdr:col>
      <xdr:colOff>592184</xdr:colOff>
      <xdr:row>48</xdr:row>
      <xdr:rowOff>5445</xdr:rowOff>
    </xdr:to>
    <xdr:sp macro="" textlink="">
      <xdr:nvSpPr>
        <xdr:cNvPr id="36" name="Arrow: Bent 35">
          <a:extLst>
            <a:ext uri="{FF2B5EF4-FFF2-40B4-BE49-F238E27FC236}">
              <a16:creationId xmlns:a16="http://schemas.microsoft.com/office/drawing/2014/main" id="{CCBDEAE3-D39F-4215-88A2-60C94E1439B0}"/>
            </a:ext>
          </a:extLst>
        </xdr:cNvPr>
        <xdr:cNvSpPr/>
      </xdr:nvSpPr>
      <xdr:spPr>
        <a:xfrm rot="10800000" flipH="1">
          <a:off x="2375647" y="5553564"/>
          <a:ext cx="2990243" cy="2654587"/>
        </a:xfrm>
        <a:prstGeom prst="bentArrow">
          <a:avLst>
            <a:gd name="adj1" fmla="val 4329"/>
            <a:gd name="adj2" fmla="val 8543"/>
            <a:gd name="adj3" fmla="val 10649"/>
            <a:gd name="adj4" fmla="val 49770"/>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3</xdr:col>
      <xdr:colOff>11906</xdr:colOff>
      <xdr:row>27</xdr:row>
      <xdr:rowOff>53578</xdr:rowOff>
    </xdr:from>
    <xdr:to>
      <xdr:col>10</xdr:col>
      <xdr:colOff>594701</xdr:colOff>
      <xdr:row>51</xdr:row>
      <xdr:rowOff>162128</xdr:rowOff>
    </xdr:to>
    <xdr:sp macro="" textlink="">
      <xdr:nvSpPr>
        <xdr:cNvPr id="37" name="Arrow: Bent 36">
          <a:extLst>
            <a:ext uri="{FF2B5EF4-FFF2-40B4-BE49-F238E27FC236}">
              <a16:creationId xmlns:a16="http://schemas.microsoft.com/office/drawing/2014/main" id="{20CADE1E-4786-4A2B-9E2B-A946661324C6}"/>
            </a:ext>
          </a:extLst>
        </xdr:cNvPr>
        <xdr:cNvSpPr/>
      </xdr:nvSpPr>
      <xdr:spPr>
        <a:xfrm rot="10800000" flipH="1">
          <a:off x="547687" y="4256484"/>
          <a:ext cx="4833327" cy="4680550"/>
        </a:xfrm>
        <a:prstGeom prst="bentArrow">
          <a:avLst>
            <a:gd name="adj1" fmla="val 1885"/>
            <a:gd name="adj2" fmla="val 4801"/>
            <a:gd name="adj3" fmla="val 5937"/>
            <a:gd name="adj4" fmla="val 29709"/>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9</xdr:col>
      <xdr:colOff>316061</xdr:colOff>
      <xdr:row>17</xdr:row>
      <xdr:rowOff>52177</xdr:rowOff>
    </xdr:from>
    <xdr:to>
      <xdr:col>10</xdr:col>
      <xdr:colOff>287486</xdr:colOff>
      <xdr:row>18</xdr:row>
      <xdr:rowOff>156952</xdr:rowOff>
    </xdr:to>
    <xdr:sp macro="" textlink="">
      <xdr:nvSpPr>
        <xdr:cNvPr id="20" name="Rectangle 19">
          <a:extLst>
            <a:ext uri="{FF2B5EF4-FFF2-40B4-BE49-F238E27FC236}">
              <a16:creationId xmlns:a16="http://schemas.microsoft.com/office/drawing/2014/main" id="{2D7F50C6-6024-4848-99E8-1E6347BFC824}"/>
            </a:ext>
          </a:extLst>
        </xdr:cNvPr>
        <xdr:cNvSpPr/>
      </xdr:nvSpPr>
      <xdr:spPr>
        <a:xfrm>
          <a:off x="4533337" y="2338177"/>
          <a:ext cx="582339"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NO</a:t>
          </a:r>
        </a:p>
      </xdr:txBody>
    </xdr:sp>
    <xdr:clientData/>
  </xdr:twoCellAnchor>
  <xdr:twoCellAnchor>
    <xdr:from>
      <xdr:col>5</xdr:col>
      <xdr:colOff>389722</xdr:colOff>
      <xdr:row>34</xdr:row>
      <xdr:rowOff>188649</xdr:rowOff>
    </xdr:from>
    <xdr:to>
      <xdr:col>6</xdr:col>
      <xdr:colOff>361148</xdr:colOff>
      <xdr:row>36</xdr:row>
      <xdr:rowOff>102924</xdr:rowOff>
    </xdr:to>
    <xdr:sp macro="" textlink="">
      <xdr:nvSpPr>
        <xdr:cNvPr id="38" name="Rectangle 37">
          <a:extLst>
            <a:ext uri="{FF2B5EF4-FFF2-40B4-BE49-F238E27FC236}">
              <a16:creationId xmlns:a16="http://schemas.microsoft.com/office/drawing/2014/main" id="{764F06A4-A040-4065-8F81-90A00C631325}"/>
            </a:ext>
          </a:extLst>
        </xdr:cNvPr>
        <xdr:cNvSpPr/>
      </xdr:nvSpPr>
      <xdr:spPr>
        <a:xfrm>
          <a:off x="2137840" y="5724355"/>
          <a:ext cx="576543"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NO</a:t>
          </a:r>
        </a:p>
      </xdr:txBody>
    </xdr:sp>
    <xdr:clientData/>
  </xdr:twoCellAnchor>
  <xdr:twoCellAnchor>
    <xdr:from>
      <xdr:col>1</xdr:col>
      <xdr:colOff>121601</xdr:colOff>
      <xdr:row>27</xdr:row>
      <xdr:rowOff>179948</xdr:rowOff>
    </xdr:from>
    <xdr:to>
      <xdr:col>3</xdr:col>
      <xdr:colOff>343058</xdr:colOff>
      <xdr:row>29</xdr:row>
      <xdr:rowOff>94223</xdr:rowOff>
    </xdr:to>
    <xdr:sp macro="" textlink="">
      <xdr:nvSpPr>
        <xdr:cNvPr id="39" name="Rectangle 38">
          <a:extLst>
            <a:ext uri="{FF2B5EF4-FFF2-40B4-BE49-F238E27FC236}">
              <a16:creationId xmlns:a16="http://schemas.microsoft.com/office/drawing/2014/main" id="{5DD0732E-E40D-4BBD-9B08-7D08A2EFDD02}"/>
            </a:ext>
          </a:extLst>
        </xdr:cNvPr>
        <xdr:cNvSpPr/>
      </xdr:nvSpPr>
      <xdr:spPr>
        <a:xfrm>
          <a:off x="300195" y="4382854"/>
          <a:ext cx="578644"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NO</a:t>
          </a:r>
        </a:p>
      </xdr:txBody>
    </xdr:sp>
    <xdr:clientData/>
  </xdr:twoCellAnchor>
  <xdr:twoCellAnchor>
    <xdr:from>
      <xdr:col>7</xdr:col>
      <xdr:colOff>83767</xdr:colOff>
      <xdr:row>55</xdr:row>
      <xdr:rowOff>17727</xdr:rowOff>
    </xdr:from>
    <xdr:to>
      <xdr:col>13</xdr:col>
      <xdr:colOff>78440</xdr:colOff>
      <xdr:row>58</xdr:row>
      <xdr:rowOff>44584</xdr:rowOff>
    </xdr:to>
    <xdr:sp macro="" textlink="">
      <xdr:nvSpPr>
        <xdr:cNvPr id="45" name="Rectangle: Rounded Corners 44">
          <a:extLst>
            <a:ext uri="{FF2B5EF4-FFF2-40B4-BE49-F238E27FC236}">
              <a16:creationId xmlns:a16="http://schemas.microsoft.com/office/drawing/2014/main" id="{B30466F6-62D1-4CE2-868D-E32A6BA99818}"/>
            </a:ext>
          </a:extLst>
        </xdr:cNvPr>
        <xdr:cNvSpPr/>
      </xdr:nvSpPr>
      <xdr:spPr>
        <a:xfrm>
          <a:off x="3042120" y="9553933"/>
          <a:ext cx="3625379" cy="598357"/>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solidFill>
                <a:sysClr val="windowText" lastClr="000000"/>
              </a:solidFill>
            </a:rPr>
            <a:t>Q</a:t>
          </a:r>
          <a:r>
            <a:rPr lang="en-GB" sz="1400" b="1" baseline="0">
              <a:solidFill>
                <a:sysClr val="windowText" lastClr="000000"/>
              </a:solidFill>
            </a:rPr>
            <a:t> 6: Does the development result in a net increase of nitrogen to the Solent catchment?</a:t>
          </a:r>
          <a:endParaRPr lang="en-GB" sz="1400" b="1"/>
        </a:p>
      </xdr:txBody>
    </xdr:sp>
    <xdr:clientData/>
  </xdr:twoCellAnchor>
  <xdr:twoCellAnchor>
    <xdr:from>
      <xdr:col>11</xdr:col>
      <xdr:colOff>560885</xdr:colOff>
      <xdr:row>51</xdr:row>
      <xdr:rowOff>178557</xdr:rowOff>
    </xdr:from>
    <xdr:to>
      <xdr:col>12</xdr:col>
      <xdr:colOff>265281</xdr:colOff>
      <xdr:row>54</xdr:row>
      <xdr:rowOff>174287</xdr:rowOff>
    </xdr:to>
    <xdr:sp macro="" textlink="">
      <xdr:nvSpPr>
        <xdr:cNvPr id="46" name="Arrow: Right 45">
          <a:extLst>
            <a:ext uri="{FF2B5EF4-FFF2-40B4-BE49-F238E27FC236}">
              <a16:creationId xmlns:a16="http://schemas.microsoft.com/office/drawing/2014/main" id="{452F6788-39A9-4745-A604-9622F820B39D}"/>
            </a:ext>
          </a:extLst>
        </xdr:cNvPr>
        <xdr:cNvSpPr/>
      </xdr:nvSpPr>
      <xdr:spPr>
        <a:xfrm rot="5400000">
          <a:off x="5844468" y="9068985"/>
          <a:ext cx="567230" cy="312374"/>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2943</xdr:colOff>
      <xdr:row>62</xdr:row>
      <xdr:rowOff>97675</xdr:rowOff>
    </xdr:from>
    <xdr:to>
      <xdr:col>9</xdr:col>
      <xdr:colOff>89647</xdr:colOff>
      <xdr:row>65</xdr:row>
      <xdr:rowOff>175846</xdr:rowOff>
    </xdr:to>
    <xdr:sp macro="" textlink="">
      <xdr:nvSpPr>
        <xdr:cNvPr id="47" name="Rectangle: Rounded Corners 46">
          <a:extLst>
            <a:ext uri="{FF2B5EF4-FFF2-40B4-BE49-F238E27FC236}">
              <a16:creationId xmlns:a16="http://schemas.microsoft.com/office/drawing/2014/main" id="{4CD22626-0BC7-4C44-A84E-94A472697422}"/>
            </a:ext>
          </a:extLst>
        </xdr:cNvPr>
        <xdr:cNvSpPr/>
      </xdr:nvSpPr>
      <xdr:spPr>
        <a:xfrm>
          <a:off x="540825" y="10967381"/>
          <a:ext cx="3717410" cy="649671"/>
        </a:xfrm>
        <a:prstGeom prst="roundRect">
          <a:avLst/>
        </a:prstGeom>
        <a:solidFill>
          <a:schemeClr val="accent6"/>
        </a:solid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t>Development will not generate additional Nitrogen - mitigation is not required</a:t>
          </a:r>
        </a:p>
      </xdr:txBody>
    </xdr:sp>
    <xdr:clientData/>
  </xdr:twoCellAnchor>
  <xdr:twoCellAnchor>
    <xdr:from>
      <xdr:col>10</xdr:col>
      <xdr:colOff>414618</xdr:colOff>
      <xdr:row>62</xdr:row>
      <xdr:rowOff>77430</xdr:rowOff>
    </xdr:from>
    <xdr:to>
      <xdr:col>16</xdr:col>
      <xdr:colOff>583980</xdr:colOff>
      <xdr:row>65</xdr:row>
      <xdr:rowOff>168519</xdr:rowOff>
    </xdr:to>
    <xdr:sp macro="" textlink="">
      <xdr:nvSpPr>
        <xdr:cNvPr id="48" name="Rectangle: Rounded Corners 47">
          <a:extLst>
            <a:ext uri="{FF2B5EF4-FFF2-40B4-BE49-F238E27FC236}">
              <a16:creationId xmlns:a16="http://schemas.microsoft.com/office/drawing/2014/main" id="{5E7D6500-B9AE-47D0-B402-2A2101AB8DBC}"/>
            </a:ext>
          </a:extLst>
        </xdr:cNvPr>
        <xdr:cNvSpPr/>
      </xdr:nvSpPr>
      <xdr:spPr>
        <a:xfrm>
          <a:off x="5188324" y="10947136"/>
          <a:ext cx="3800068" cy="662589"/>
        </a:xfrm>
        <a:prstGeom prst="roundRect">
          <a:avLst/>
        </a:prstGeom>
        <a:solidFill>
          <a:srgbClr val="FF0066"/>
        </a:solidFill>
        <a:ln w="381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t>Development will generate additional Nitrogen - mitigation is required</a:t>
          </a:r>
        </a:p>
      </xdr:txBody>
    </xdr:sp>
    <xdr:clientData/>
  </xdr:twoCellAnchor>
  <xdr:twoCellAnchor>
    <xdr:from>
      <xdr:col>7</xdr:col>
      <xdr:colOff>467353</xdr:colOff>
      <xdr:row>58</xdr:row>
      <xdr:rowOff>70541</xdr:rowOff>
    </xdr:from>
    <xdr:to>
      <xdr:col>8</xdr:col>
      <xdr:colOff>171750</xdr:colOff>
      <xdr:row>62</xdr:row>
      <xdr:rowOff>51733</xdr:rowOff>
    </xdr:to>
    <xdr:sp macro="" textlink="">
      <xdr:nvSpPr>
        <xdr:cNvPr id="49" name="Arrow: Right 48">
          <a:extLst>
            <a:ext uri="{FF2B5EF4-FFF2-40B4-BE49-F238E27FC236}">
              <a16:creationId xmlns:a16="http://schemas.microsoft.com/office/drawing/2014/main" id="{539DFF4B-498C-462D-B6C3-211B39B5C6C5}"/>
            </a:ext>
          </a:extLst>
        </xdr:cNvPr>
        <xdr:cNvSpPr/>
      </xdr:nvSpPr>
      <xdr:spPr>
        <a:xfrm rot="5400000">
          <a:off x="3231041" y="10382449"/>
          <a:ext cx="743192" cy="312375"/>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555123</xdr:colOff>
      <xdr:row>58</xdr:row>
      <xdr:rowOff>69445</xdr:rowOff>
    </xdr:from>
    <xdr:to>
      <xdr:col>12</xdr:col>
      <xdr:colOff>259519</xdr:colOff>
      <xdr:row>62</xdr:row>
      <xdr:rowOff>46128</xdr:rowOff>
    </xdr:to>
    <xdr:sp macro="" textlink="">
      <xdr:nvSpPr>
        <xdr:cNvPr id="50" name="Arrow: Right 49">
          <a:extLst>
            <a:ext uri="{FF2B5EF4-FFF2-40B4-BE49-F238E27FC236}">
              <a16:creationId xmlns:a16="http://schemas.microsoft.com/office/drawing/2014/main" id="{5A8FCCB9-4CD7-4E7E-B7E2-74993BACCBF1}"/>
            </a:ext>
          </a:extLst>
        </xdr:cNvPr>
        <xdr:cNvSpPr/>
      </xdr:nvSpPr>
      <xdr:spPr>
        <a:xfrm rot="5400000">
          <a:off x="5752979" y="10379100"/>
          <a:ext cx="738683" cy="312374"/>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428083</xdr:colOff>
      <xdr:row>59</xdr:row>
      <xdr:rowOff>47768</xdr:rowOff>
    </xdr:from>
    <xdr:to>
      <xdr:col>12</xdr:col>
      <xdr:colOff>399508</xdr:colOff>
      <xdr:row>60</xdr:row>
      <xdr:rowOff>152543</xdr:rowOff>
    </xdr:to>
    <xdr:sp macro="" textlink="">
      <xdr:nvSpPr>
        <xdr:cNvPr id="51" name="Rectangle 50">
          <a:extLst>
            <a:ext uri="{FF2B5EF4-FFF2-40B4-BE49-F238E27FC236}">
              <a16:creationId xmlns:a16="http://schemas.microsoft.com/office/drawing/2014/main" id="{8AE7A391-5511-49FC-9D7F-922A4557558C}"/>
            </a:ext>
          </a:extLst>
        </xdr:cNvPr>
        <xdr:cNvSpPr/>
      </xdr:nvSpPr>
      <xdr:spPr>
        <a:xfrm>
          <a:off x="5839094" y="10334768"/>
          <a:ext cx="579403"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YES</a:t>
          </a:r>
        </a:p>
      </xdr:txBody>
    </xdr:sp>
    <xdr:clientData/>
  </xdr:twoCellAnchor>
  <xdr:twoCellAnchor>
    <xdr:from>
      <xdr:col>7</xdr:col>
      <xdr:colOff>332287</xdr:colOff>
      <xdr:row>59</xdr:row>
      <xdr:rowOff>44405</xdr:rowOff>
    </xdr:from>
    <xdr:to>
      <xdr:col>8</xdr:col>
      <xdr:colOff>303713</xdr:colOff>
      <xdr:row>60</xdr:row>
      <xdr:rowOff>149180</xdr:rowOff>
    </xdr:to>
    <xdr:sp macro="" textlink="">
      <xdr:nvSpPr>
        <xdr:cNvPr id="52" name="Rectangle 51">
          <a:extLst>
            <a:ext uri="{FF2B5EF4-FFF2-40B4-BE49-F238E27FC236}">
              <a16:creationId xmlns:a16="http://schemas.microsoft.com/office/drawing/2014/main" id="{701E88E4-017B-405F-9A5A-E5F5914BA375}"/>
            </a:ext>
          </a:extLst>
        </xdr:cNvPr>
        <xdr:cNvSpPr/>
      </xdr:nvSpPr>
      <xdr:spPr>
        <a:xfrm>
          <a:off x="3311383" y="10331405"/>
          <a:ext cx="579404"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NO</a:t>
          </a:r>
        </a:p>
      </xdr:txBody>
    </xdr:sp>
    <xdr:clientData/>
  </xdr:twoCellAnchor>
  <xdr:twoCellAnchor>
    <xdr:from>
      <xdr:col>11</xdr:col>
      <xdr:colOff>27394</xdr:colOff>
      <xdr:row>30</xdr:row>
      <xdr:rowOff>25416</xdr:rowOff>
    </xdr:from>
    <xdr:to>
      <xdr:col>16</xdr:col>
      <xdr:colOff>579844</xdr:colOff>
      <xdr:row>35</xdr:row>
      <xdr:rowOff>152400</xdr:rowOff>
    </xdr:to>
    <xdr:sp macro="" textlink="">
      <xdr:nvSpPr>
        <xdr:cNvPr id="53" name="Rectangle: Rounded Corners 52">
          <a:extLst>
            <a:ext uri="{FF2B5EF4-FFF2-40B4-BE49-F238E27FC236}">
              <a16:creationId xmlns:a16="http://schemas.microsoft.com/office/drawing/2014/main" id="{AC74A8B9-671C-47C7-843A-2FCB9B927160}"/>
            </a:ext>
          </a:extLst>
        </xdr:cNvPr>
        <xdr:cNvSpPr/>
      </xdr:nvSpPr>
      <xdr:spPr>
        <a:xfrm>
          <a:off x="5438405" y="4787916"/>
          <a:ext cx="3592343" cy="1079484"/>
        </a:xfrm>
        <a:prstGeom prst="roundRect">
          <a:avLst/>
        </a:prstGeom>
        <a:solidFill>
          <a:schemeClr val="accent1"/>
        </a:solid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GB" sz="1400" b="1"/>
        </a:p>
      </xdr:txBody>
    </xdr:sp>
    <xdr:clientData/>
  </xdr:twoCellAnchor>
  <xdr:twoCellAnchor>
    <xdr:from>
      <xdr:col>13</xdr:col>
      <xdr:colOff>65054</xdr:colOff>
      <xdr:row>30</xdr:row>
      <xdr:rowOff>40041</xdr:rowOff>
    </xdr:from>
    <xdr:to>
      <xdr:col>16</xdr:col>
      <xdr:colOff>501582</xdr:colOff>
      <xdr:row>35</xdr:row>
      <xdr:rowOff>112059</xdr:rowOff>
    </xdr:to>
    <xdr:sp macro="" textlink="">
      <xdr:nvSpPr>
        <xdr:cNvPr id="11" name="Rectangle 10">
          <a:extLst>
            <a:ext uri="{FF2B5EF4-FFF2-40B4-BE49-F238E27FC236}">
              <a16:creationId xmlns:a16="http://schemas.microsoft.com/office/drawing/2014/main" id="{812EEE2E-8A25-40B0-A3CC-3EEBAA18C02A}"/>
            </a:ext>
          </a:extLst>
        </xdr:cNvPr>
        <xdr:cNvSpPr/>
      </xdr:nvSpPr>
      <xdr:spPr>
        <a:xfrm>
          <a:off x="6654113" y="4813747"/>
          <a:ext cx="2251881" cy="1024518"/>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t>Calculate existing (pre-development) nitrogen from the current land use of the development site</a:t>
          </a:r>
        </a:p>
      </xdr:txBody>
    </xdr:sp>
    <xdr:clientData/>
  </xdr:twoCellAnchor>
  <xdr:twoCellAnchor>
    <xdr:from>
      <xdr:col>11</xdr:col>
      <xdr:colOff>192931</xdr:colOff>
      <xdr:row>30</xdr:row>
      <xdr:rowOff>121146</xdr:rowOff>
    </xdr:from>
    <xdr:to>
      <xdr:col>12</xdr:col>
      <xdr:colOff>592981</xdr:colOff>
      <xdr:row>33</xdr:row>
      <xdr:rowOff>172384</xdr:rowOff>
    </xdr:to>
    <xdr:sp macro="" textlink="">
      <xdr:nvSpPr>
        <xdr:cNvPr id="54" name="Rectangle 53">
          <a:extLst>
            <a:ext uri="{FF2B5EF4-FFF2-40B4-BE49-F238E27FC236}">
              <a16:creationId xmlns:a16="http://schemas.microsoft.com/office/drawing/2014/main" id="{15F577DC-A17F-4F6B-9AF3-B094719F69C5}"/>
            </a:ext>
          </a:extLst>
        </xdr:cNvPr>
        <xdr:cNvSpPr/>
      </xdr:nvSpPr>
      <xdr:spPr>
        <a:xfrm>
          <a:off x="5603942" y="4883646"/>
          <a:ext cx="1008028" cy="622738"/>
        </a:xfrm>
        <a:prstGeom prst="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Stage 2</a:t>
          </a:r>
        </a:p>
      </xdr:txBody>
    </xdr:sp>
    <xdr:clientData/>
  </xdr:twoCellAnchor>
  <xdr:twoCellAnchor>
    <xdr:from>
      <xdr:col>11</xdr:col>
      <xdr:colOff>201037</xdr:colOff>
      <xdr:row>33</xdr:row>
      <xdr:rowOff>180769</xdr:rowOff>
    </xdr:from>
    <xdr:to>
      <xdr:col>12</xdr:col>
      <xdr:colOff>587946</xdr:colOff>
      <xdr:row>35</xdr:row>
      <xdr:rowOff>124514</xdr:rowOff>
    </xdr:to>
    <xdr:sp macro="" textlink="">
      <xdr:nvSpPr>
        <xdr:cNvPr id="55" name="Isosceles Triangle 54">
          <a:extLst>
            <a:ext uri="{FF2B5EF4-FFF2-40B4-BE49-F238E27FC236}">
              <a16:creationId xmlns:a16="http://schemas.microsoft.com/office/drawing/2014/main" id="{129AC095-8951-46F5-AA07-977768BE6D11}"/>
            </a:ext>
          </a:extLst>
        </xdr:cNvPr>
        <xdr:cNvSpPr/>
      </xdr:nvSpPr>
      <xdr:spPr>
        <a:xfrm rot="10800000">
          <a:off x="5612048" y="5514769"/>
          <a:ext cx="994887" cy="324745"/>
        </a:xfrm>
        <a:prstGeom prst="triangle">
          <a:avLst>
            <a:gd name="adj" fmla="val 49595"/>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21720</xdr:colOff>
      <xdr:row>38</xdr:row>
      <xdr:rowOff>31901</xdr:rowOff>
    </xdr:from>
    <xdr:to>
      <xdr:col>16</xdr:col>
      <xdr:colOff>574170</xdr:colOff>
      <xdr:row>43</xdr:row>
      <xdr:rowOff>158885</xdr:rowOff>
    </xdr:to>
    <xdr:sp macro="" textlink="">
      <xdr:nvSpPr>
        <xdr:cNvPr id="56" name="Rectangle: Rounded Corners 55">
          <a:extLst>
            <a:ext uri="{FF2B5EF4-FFF2-40B4-BE49-F238E27FC236}">
              <a16:creationId xmlns:a16="http://schemas.microsoft.com/office/drawing/2014/main" id="{E79026B2-8B87-4981-A4C2-D34F6565ED64}"/>
            </a:ext>
          </a:extLst>
        </xdr:cNvPr>
        <xdr:cNvSpPr/>
      </xdr:nvSpPr>
      <xdr:spPr>
        <a:xfrm>
          <a:off x="5432731" y="6318401"/>
          <a:ext cx="3592343" cy="1079484"/>
        </a:xfrm>
        <a:prstGeom prst="roundRect">
          <a:avLst/>
        </a:prstGeom>
        <a:solidFill>
          <a:schemeClr val="accent1"/>
        </a:solid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GB" sz="1400" b="1"/>
        </a:p>
      </xdr:txBody>
    </xdr:sp>
    <xdr:clientData/>
  </xdr:twoCellAnchor>
  <xdr:twoCellAnchor>
    <xdr:from>
      <xdr:col>11</xdr:col>
      <xdr:colOff>552562</xdr:colOff>
      <xdr:row>35</xdr:row>
      <xdr:rowOff>177125</xdr:rowOff>
    </xdr:from>
    <xdr:to>
      <xdr:col>12</xdr:col>
      <xdr:colOff>256958</xdr:colOff>
      <xdr:row>38</xdr:row>
      <xdr:rowOff>12160</xdr:rowOff>
    </xdr:to>
    <xdr:sp macro="" textlink="">
      <xdr:nvSpPr>
        <xdr:cNvPr id="35" name="Arrow: Right 34">
          <a:extLst>
            <a:ext uri="{FF2B5EF4-FFF2-40B4-BE49-F238E27FC236}">
              <a16:creationId xmlns:a16="http://schemas.microsoft.com/office/drawing/2014/main" id="{417DD445-5BFE-40A3-993A-1A7D9FFE33F8}"/>
            </a:ext>
          </a:extLst>
        </xdr:cNvPr>
        <xdr:cNvSpPr/>
      </xdr:nvSpPr>
      <xdr:spPr>
        <a:xfrm rot="5400000">
          <a:off x="5916492" y="5939206"/>
          <a:ext cx="406535" cy="312374"/>
        </a:xfrm>
        <a:prstGeom prst="rightArrow">
          <a:avLst>
            <a:gd name="adj1" fmla="val 42215"/>
            <a:gd name="adj2" fmla="val 50000"/>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43803</xdr:colOff>
      <xdr:row>38</xdr:row>
      <xdr:rowOff>54718</xdr:rowOff>
    </xdr:from>
    <xdr:to>
      <xdr:col>16</xdr:col>
      <xdr:colOff>483266</xdr:colOff>
      <xdr:row>43</xdr:row>
      <xdr:rowOff>111672</xdr:rowOff>
    </xdr:to>
    <xdr:sp macro="" textlink="">
      <xdr:nvSpPr>
        <xdr:cNvPr id="32" name="Rectangle 31">
          <a:extLst>
            <a:ext uri="{FF2B5EF4-FFF2-40B4-BE49-F238E27FC236}">
              <a16:creationId xmlns:a16="http://schemas.microsoft.com/office/drawing/2014/main" id="{4A4B90F5-0593-4824-B301-A18F75DBF2E5}"/>
            </a:ext>
          </a:extLst>
        </xdr:cNvPr>
        <xdr:cNvSpPr/>
      </xdr:nvSpPr>
      <xdr:spPr>
        <a:xfrm>
          <a:off x="6704734" y="6347787"/>
          <a:ext cx="2272204" cy="1009454"/>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t>Calculate nitrogen for the future land uses proposed for the development site</a:t>
          </a:r>
        </a:p>
      </xdr:txBody>
    </xdr:sp>
    <xdr:clientData/>
  </xdr:twoCellAnchor>
  <xdr:twoCellAnchor>
    <xdr:from>
      <xdr:col>11</xdr:col>
      <xdr:colOff>199416</xdr:colOff>
      <xdr:row>38</xdr:row>
      <xdr:rowOff>99259</xdr:rowOff>
    </xdr:from>
    <xdr:to>
      <xdr:col>12</xdr:col>
      <xdr:colOff>599466</xdr:colOff>
      <xdr:row>41</xdr:row>
      <xdr:rowOff>150497</xdr:rowOff>
    </xdr:to>
    <xdr:sp macro="" textlink="">
      <xdr:nvSpPr>
        <xdr:cNvPr id="57" name="Rectangle 56">
          <a:extLst>
            <a:ext uri="{FF2B5EF4-FFF2-40B4-BE49-F238E27FC236}">
              <a16:creationId xmlns:a16="http://schemas.microsoft.com/office/drawing/2014/main" id="{BFC2E33B-2CA3-4853-BA8F-80524297F0E6}"/>
            </a:ext>
          </a:extLst>
        </xdr:cNvPr>
        <xdr:cNvSpPr/>
      </xdr:nvSpPr>
      <xdr:spPr>
        <a:xfrm>
          <a:off x="5610427" y="6385759"/>
          <a:ext cx="1008028" cy="622738"/>
        </a:xfrm>
        <a:prstGeom prst="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Stage 3</a:t>
          </a:r>
        </a:p>
      </xdr:txBody>
    </xdr:sp>
    <xdr:clientData/>
  </xdr:twoCellAnchor>
  <xdr:twoCellAnchor>
    <xdr:from>
      <xdr:col>11</xdr:col>
      <xdr:colOff>203469</xdr:colOff>
      <xdr:row>41</xdr:row>
      <xdr:rowOff>151730</xdr:rowOff>
    </xdr:from>
    <xdr:to>
      <xdr:col>12</xdr:col>
      <xdr:colOff>590378</xdr:colOff>
      <xdr:row>43</xdr:row>
      <xdr:rowOff>95475</xdr:rowOff>
    </xdr:to>
    <xdr:sp macro="" textlink="">
      <xdr:nvSpPr>
        <xdr:cNvPr id="58" name="Isosceles Triangle 57">
          <a:extLst>
            <a:ext uri="{FF2B5EF4-FFF2-40B4-BE49-F238E27FC236}">
              <a16:creationId xmlns:a16="http://schemas.microsoft.com/office/drawing/2014/main" id="{B2549C9D-2E48-44F8-B6A9-94A937685949}"/>
            </a:ext>
          </a:extLst>
        </xdr:cNvPr>
        <xdr:cNvSpPr/>
      </xdr:nvSpPr>
      <xdr:spPr>
        <a:xfrm rot="10800000">
          <a:off x="5582293" y="7009730"/>
          <a:ext cx="992026" cy="324745"/>
        </a:xfrm>
        <a:prstGeom prst="triangle">
          <a:avLst>
            <a:gd name="adj" fmla="val 49595"/>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16046</xdr:colOff>
      <xdr:row>46</xdr:row>
      <xdr:rowOff>26227</xdr:rowOff>
    </xdr:from>
    <xdr:to>
      <xdr:col>16</xdr:col>
      <xdr:colOff>568496</xdr:colOff>
      <xdr:row>51</xdr:row>
      <xdr:rowOff>153211</xdr:rowOff>
    </xdr:to>
    <xdr:sp macro="" textlink="">
      <xdr:nvSpPr>
        <xdr:cNvPr id="59" name="Rectangle: Rounded Corners 58">
          <a:extLst>
            <a:ext uri="{FF2B5EF4-FFF2-40B4-BE49-F238E27FC236}">
              <a16:creationId xmlns:a16="http://schemas.microsoft.com/office/drawing/2014/main" id="{45B1BBF3-63A9-4C20-B4CD-AE6E9B979B03}"/>
            </a:ext>
          </a:extLst>
        </xdr:cNvPr>
        <xdr:cNvSpPr/>
      </xdr:nvSpPr>
      <xdr:spPr>
        <a:xfrm>
          <a:off x="5427057" y="7836727"/>
          <a:ext cx="3592343" cy="1079484"/>
        </a:xfrm>
        <a:prstGeom prst="roundRect">
          <a:avLst/>
        </a:prstGeom>
        <a:solidFill>
          <a:schemeClr val="accent1"/>
        </a:solid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GB" sz="1400" b="1"/>
        </a:p>
      </xdr:txBody>
    </xdr:sp>
    <xdr:clientData/>
  </xdr:twoCellAnchor>
  <xdr:twoCellAnchor>
    <xdr:from>
      <xdr:col>13</xdr:col>
      <xdr:colOff>39526</xdr:colOff>
      <xdr:row>46</xdr:row>
      <xdr:rowOff>47926</xdr:rowOff>
    </xdr:from>
    <xdr:to>
      <xdr:col>16</xdr:col>
      <xdr:colOff>478989</xdr:colOff>
      <xdr:row>51</xdr:row>
      <xdr:rowOff>113489</xdr:rowOff>
    </xdr:to>
    <xdr:sp macro="" textlink="">
      <xdr:nvSpPr>
        <xdr:cNvPr id="41" name="Rectangle 40">
          <a:extLst>
            <a:ext uri="{FF2B5EF4-FFF2-40B4-BE49-F238E27FC236}">
              <a16:creationId xmlns:a16="http://schemas.microsoft.com/office/drawing/2014/main" id="{7FB6C08B-405C-42DB-9DE0-09738BE55685}"/>
            </a:ext>
          </a:extLst>
        </xdr:cNvPr>
        <xdr:cNvSpPr/>
      </xdr:nvSpPr>
      <xdr:spPr>
        <a:xfrm>
          <a:off x="6666494" y="7858426"/>
          <a:ext cx="2263399" cy="1018063"/>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t>Calculate change in total nitrogen as a result of the proposed development</a:t>
          </a:r>
        </a:p>
      </xdr:txBody>
    </xdr:sp>
    <xdr:clientData/>
  </xdr:twoCellAnchor>
  <xdr:twoCellAnchor>
    <xdr:from>
      <xdr:col>11</xdr:col>
      <xdr:colOff>552339</xdr:colOff>
      <xdr:row>43</xdr:row>
      <xdr:rowOff>183148</xdr:rowOff>
    </xdr:from>
    <xdr:to>
      <xdr:col>12</xdr:col>
      <xdr:colOff>256735</xdr:colOff>
      <xdr:row>46</xdr:row>
      <xdr:rowOff>3</xdr:rowOff>
    </xdr:to>
    <xdr:sp macro="" textlink="">
      <xdr:nvSpPr>
        <xdr:cNvPr id="44" name="Arrow: Right 43">
          <a:extLst>
            <a:ext uri="{FF2B5EF4-FFF2-40B4-BE49-F238E27FC236}">
              <a16:creationId xmlns:a16="http://schemas.microsoft.com/office/drawing/2014/main" id="{A5C69FBD-4950-4E7B-A897-F547D374ADDF}"/>
            </a:ext>
          </a:extLst>
        </xdr:cNvPr>
        <xdr:cNvSpPr/>
      </xdr:nvSpPr>
      <xdr:spPr>
        <a:xfrm rot="5400000">
          <a:off x="5925359" y="7460139"/>
          <a:ext cx="388355" cy="312374"/>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205901</xdr:colOff>
      <xdr:row>46</xdr:row>
      <xdr:rowOff>77372</xdr:rowOff>
    </xdr:from>
    <xdr:to>
      <xdr:col>12</xdr:col>
      <xdr:colOff>605951</xdr:colOff>
      <xdr:row>49</xdr:row>
      <xdr:rowOff>128610</xdr:rowOff>
    </xdr:to>
    <xdr:sp macro="" textlink="">
      <xdr:nvSpPr>
        <xdr:cNvPr id="60" name="Rectangle 59">
          <a:extLst>
            <a:ext uri="{FF2B5EF4-FFF2-40B4-BE49-F238E27FC236}">
              <a16:creationId xmlns:a16="http://schemas.microsoft.com/office/drawing/2014/main" id="{82A1C0D3-BC75-470D-BE75-688352055573}"/>
            </a:ext>
          </a:extLst>
        </xdr:cNvPr>
        <xdr:cNvSpPr/>
      </xdr:nvSpPr>
      <xdr:spPr>
        <a:xfrm>
          <a:off x="5616912" y="7887872"/>
          <a:ext cx="1008028" cy="622738"/>
        </a:xfrm>
        <a:prstGeom prst="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Stage 4</a:t>
          </a:r>
        </a:p>
      </xdr:txBody>
    </xdr:sp>
    <xdr:clientData/>
  </xdr:twoCellAnchor>
  <xdr:twoCellAnchor>
    <xdr:from>
      <xdr:col>11</xdr:col>
      <xdr:colOff>209953</xdr:colOff>
      <xdr:row>49</xdr:row>
      <xdr:rowOff>136996</xdr:rowOff>
    </xdr:from>
    <xdr:to>
      <xdr:col>12</xdr:col>
      <xdr:colOff>596862</xdr:colOff>
      <xdr:row>51</xdr:row>
      <xdr:rowOff>80741</xdr:rowOff>
    </xdr:to>
    <xdr:sp macro="" textlink="">
      <xdr:nvSpPr>
        <xdr:cNvPr id="61" name="Isosceles Triangle 60">
          <a:extLst>
            <a:ext uri="{FF2B5EF4-FFF2-40B4-BE49-F238E27FC236}">
              <a16:creationId xmlns:a16="http://schemas.microsoft.com/office/drawing/2014/main" id="{6C84514D-C88B-4CBF-871A-75338C558F1E}"/>
            </a:ext>
          </a:extLst>
        </xdr:cNvPr>
        <xdr:cNvSpPr/>
      </xdr:nvSpPr>
      <xdr:spPr>
        <a:xfrm rot="10800000">
          <a:off x="5620964" y="8518996"/>
          <a:ext cx="994887" cy="324745"/>
        </a:xfrm>
        <a:prstGeom prst="triangle">
          <a:avLst>
            <a:gd name="adj" fmla="val 49595"/>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61826</xdr:colOff>
      <xdr:row>3</xdr:row>
      <xdr:rowOff>127092</xdr:rowOff>
    </xdr:from>
    <xdr:to>
      <xdr:col>16</xdr:col>
      <xdr:colOff>537882</xdr:colOff>
      <xdr:row>5</xdr:row>
      <xdr:rowOff>175793</xdr:rowOff>
    </xdr:to>
    <xdr:sp macro="" textlink="">
      <xdr:nvSpPr>
        <xdr:cNvPr id="62" name="Rectangle: Rounded Corners 61">
          <a:extLst>
            <a:ext uri="{FF2B5EF4-FFF2-40B4-BE49-F238E27FC236}">
              <a16:creationId xmlns:a16="http://schemas.microsoft.com/office/drawing/2014/main" id="{3D102479-3A06-4F2C-8E51-FAA779175073}"/>
            </a:ext>
          </a:extLst>
        </xdr:cNvPr>
        <xdr:cNvSpPr/>
      </xdr:nvSpPr>
      <xdr:spPr>
        <a:xfrm>
          <a:off x="419014" y="710498"/>
          <a:ext cx="8548493" cy="429701"/>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solidFill>
                <a:sysClr val="windowText" lastClr="000000"/>
              </a:solidFill>
            </a:rPr>
            <a:t>Q</a:t>
          </a:r>
          <a:r>
            <a:rPr lang="en-GB" sz="1400" b="1" baseline="0">
              <a:solidFill>
                <a:sysClr val="windowText" lastClr="000000"/>
              </a:solidFill>
            </a:rPr>
            <a:t> 1: Will the proposed development connect to the mains drainage / sewerage system?</a:t>
          </a:r>
          <a:endParaRPr lang="en-GB" sz="1400" b="1"/>
        </a:p>
      </xdr:txBody>
    </xdr:sp>
    <xdr:clientData/>
  </xdr:twoCellAnchor>
  <xdr:twoCellAnchor>
    <xdr:from>
      <xdr:col>15</xdr:col>
      <xdr:colOff>164802</xdr:colOff>
      <xdr:row>6</xdr:row>
      <xdr:rowOff>3</xdr:rowOff>
    </xdr:from>
    <xdr:to>
      <xdr:col>15</xdr:col>
      <xdr:colOff>474317</xdr:colOff>
      <xdr:row>15</xdr:row>
      <xdr:rowOff>184550</xdr:rowOff>
    </xdr:to>
    <xdr:sp macro="" textlink="">
      <xdr:nvSpPr>
        <xdr:cNvPr id="63" name="Arrow: Right 62">
          <a:extLst>
            <a:ext uri="{FF2B5EF4-FFF2-40B4-BE49-F238E27FC236}">
              <a16:creationId xmlns:a16="http://schemas.microsoft.com/office/drawing/2014/main" id="{CF731A7D-A240-4130-A45C-EBF49DC96A3D}"/>
            </a:ext>
          </a:extLst>
        </xdr:cNvPr>
        <xdr:cNvSpPr/>
      </xdr:nvSpPr>
      <xdr:spPr>
        <a:xfrm rot="5400000">
          <a:off x="7192442" y="1949675"/>
          <a:ext cx="1899047" cy="309515"/>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38488</xdr:colOff>
      <xdr:row>6</xdr:row>
      <xdr:rowOff>86250</xdr:rowOff>
    </xdr:from>
    <xdr:to>
      <xdr:col>16</xdr:col>
      <xdr:colOff>9915</xdr:colOff>
      <xdr:row>8</xdr:row>
      <xdr:rowOff>525</xdr:rowOff>
    </xdr:to>
    <xdr:sp macro="" textlink="">
      <xdr:nvSpPr>
        <xdr:cNvPr id="64" name="Rectangle 63">
          <a:extLst>
            <a:ext uri="{FF2B5EF4-FFF2-40B4-BE49-F238E27FC236}">
              <a16:creationId xmlns:a16="http://schemas.microsoft.com/office/drawing/2014/main" id="{A8E941DF-C50B-45F9-B2CE-2471B46D0C68}"/>
            </a:ext>
          </a:extLst>
        </xdr:cNvPr>
        <xdr:cNvSpPr/>
      </xdr:nvSpPr>
      <xdr:spPr>
        <a:xfrm>
          <a:off x="7887088" y="1241950"/>
          <a:ext cx="581027"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NO</a:t>
          </a:r>
        </a:p>
      </xdr:txBody>
    </xdr:sp>
    <xdr:clientData/>
  </xdr:twoCellAnchor>
  <xdr:twoCellAnchor>
    <xdr:from>
      <xdr:col>5</xdr:col>
      <xdr:colOff>511225</xdr:colOff>
      <xdr:row>6</xdr:row>
      <xdr:rowOff>11907</xdr:rowOff>
    </xdr:from>
    <xdr:to>
      <xdr:col>6</xdr:col>
      <xdr:colOff>129737</xdr:colOff>
      <xdr:row>8</xdr:row>
      <xdr:rowOff>184547</xdr:rowOff>
    </xdr:to>
    <xdr:sp macro="" textlink="">
      <xdr:nvSpPr>
        <xdr:cNvPr id="65" name="Arrow: Down 64">
          <a:extLst>
            <a:ext uri="{FF2B5EF4-FFF2-40B4-BE49-F238E27FC236}">
              <a16:creationId xmlns:a16="http://schemas.microsoft.com/office/drawing/2014/main" id="{4E54BF44-0083-480D-AED8-410E0CE9A3F9}"/>
            </a:ext>
          </a:extLst>
        </xdr:cNvPr>
        <xdr:cNvSpPr/>
      </xdr:nvSpPr>
      <xdr:spPr>
        <a:xfrm>
          <a:off x="2261444" y="1166813"/>
          <a:ext cx="225731" cy="553640"/>
        </a:xfrm>
        <a:prstGeom prst="downArrow">
          <a:avLst>
            <a:gd name="adj1" fmla="val 50000"/>
            <a:gd name="adj2" fmla="val 65411"/>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334338</xdr:colOff>
      <xdr:row>6</xdr:row>
      <xdr:rowOff>50664</xdr:rowOff>
    </xdr:from>
    <xdr:to>
      <xdr:col>6</xdr:col>
      <xdr:colOff>305764</xdr:colOff>
      <xdr:row>7</xdr:row>
      <xdr:rowOff>155439</xdr:rowOff>
    </xdr:to>
    <xdr:sp macro="" textlink="">
      <xdr:nvSpPr>
        <xdr:cNvPr id="66" name="Rectangle 65">
          <a:extLst>
            <a:ext uri="{FF2B5EF4-FFF2-40B4-BE49-F238E27FC236}">
              <a16:creationId xmlns:a16="http://schemas.microsoft.com/office/drawing/2014/main" id="{710CE006-0FD2-44E7-B5FC-3C184CC70712}"/>
            </a:ext>
          </a:extLst>
        </xdr:cNvPr>
        <xdr:cNvSpPr/>
      </xdr:nvSpPr>
      <xdr:spPr>
        <a:xfrm>
          <a:off x="2084557" y="1205570"/>
          <a:ext cx="578645"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YES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ush.gov.uk/2020/03/18/natural-englands-latest-guidance-on-achieving-nutrient-neutrality-for-new-housing-develop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hichester.gov.uk/media/31225/Apuldram-WWTW-Position-Statement/pdf/FINAL_Position_Statement_on_managing_new_development_in_the_Apuldram.pdf" TargetMode="External"/><Relationship Id="rId1" Type="http://schemas.openxmlformats.org/officeDocument/2006/relationships/hyperlink" Target="http://farmbusinesssurvey.co.uk/DataBuilder/UK_Farm_Classification_2014_Final.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fareham.gov.uk/planning/nitratepositionstatment.aspx" TargetMode="External"/><Relationship Id="rId13" Type="http://schemas.openxmlformats.org/officeDocument/2006/relationships/hyperlink" Target="http://www.newforestnpa.gov.uk/" TargetMode="External"/><Relationship Id="rId18" Type="http://schemas.openxmlformats.org/officeDocument/2006/relationships/hyperlink" Target="https://www.gov.uk/government/organisations/natural-england" TargetMode="External"/><Relationship Id="rId3" Type="http://schemas.openxmlformats.org/officeDocument/2006/relationships/hyperlink" Target="http://www.havant.gov.uk/nitrogen" TargetMode="External"/><Relationship Id="rId21" Type="http://schemas.openxmlformats.org/officeDocument/2006/relationships/hyperlink" Target="https://www.testvalley.gov.uk/planning-and-building/guidance/solent-southampton-water-special-protection-area" TargetMode="External"/><Relationship Id="rId7" Type="http://schemas.openxmlformats.org/officeDocument/2006/relationships/hyperlink" Target="http://www.gosport.gov.uk/" TargetMode="External"/><Relationship Id="rId12" Type="http://schemas.openxmlformats.org/officeDocument/2006/relationships/hyperlink" Target="http://newforest.gov.uk/nutrientneutrality_nitrates" TargetMode="External"/><Relationship Id="rId17" Type="http://schemas.openxmlformats.org/officeDocument/2006/relationships/hyperlink" Target="http://www.hiwwt.org.uk/news/route-nitrate-neutrality-solent" TargetMode="External"/><Relationship Id="rId2" Type="http://schemas.openxmlformats.org/officeDocument/2006/relationships/hyperlink" Target="http://www.chichester.gov.uk/" TargetMode="External"/><Relationship Id="rId16" Type="http://schemas.openxmlformats.org/officeDocument/2006/relationships/hyperlink" Target="http://www.iow.gov.uk/" TargetMode="External"/><Relationship Id="rId20" Type="http://schemas.openxmlformats.org/officeDocument/2006/relationships/hyperlink" Target="https://www.southernwater.co.uk/" TargetMode="External"/><Relationship Id="rId1" Type="http://schemas.openxmlformats.org/officeDocument/2006/relationships/hyperlink" Target="http://www.push.gov.uk/" TargetMode="External"/><Relationship Id="rId6" Type="http://schemas.openxmlformats.org/officeDocument/2006/relationships/hyperlink" Target="http://www.portsmouth.gov.uk/ext/development-and-planning/planning-policy/nitrate-mitigation-strategy" TargetMode="External"/><Relationship Id="rId11" Type="http://schemas.openxmlformats.org/officeDocument/2006/relationships/hyperlink" Target="http://www.basingstoke.gov.uk/" TargetMode="External"/><Relationship Id="rId5" Type="http://schemas.openxmlformats.org/officeDocument/2006/relationships/hyperlink" Target="http://www.southdowns.gov.uk/" TargetMode="External"/><Relationship Id="rId15" Type="http://schemas.openxmlformats.org/officeDocument/2006/relationships/hyperlink" Target="http://www.westberks.gov.uk/" TargetMode="External"/><Relationship Id="rId10" Type="http://schemas.openxmlformats.org/officeDocument/2006/relationships/hyperlink" Target="http://www.southampton.gov.uk/" TargetMode="External"/><Relationship Id="rId19" Type="http://schemas.openxmlformats.org/officeDocument/2006/relationships/hyperlink" Target="https://www.gov.uk/government/organisations/environment-agency" TargetMode="External"/><Relationship Id="rId4" Type="http://schemas.openxmlformats.org/officeDocument/2006/relationships/hyperlink" Target="https://www.easthants.gov.uk/" TargetMode="External"/><Relationship Id="rId9" Type="http://schemas.openxmlformats.org/officeDocument/2006/relationships/hyperlink" Target="http://www.winchester.gov.uk/planning/wcc-position-statement-on-nitrate-neutral-development" TargetMode="External"/><Relationship Id="rId14" Type="http://schemas.openxmlformats.org/officeDocument/2006/relationships/hyperlink" Target="http://www.wiltshire.gov.uk/" TargetMode="External"/><Relationship Id="rId22"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M67"/>
  <sheetViews>
    <sheetView tabSelected="1" topLeftCell="A7" zoomScale="75" zoomScaleNormal="75" zoomScalePageLayoutView="55" workbookViewId="0"/>
  </sheetViews>
  <sheetFormatPr defaultRowHeight="15" x14ac:dyDescent="0.25"/>
  <cols>
    <col min="1" max="3" width="2.7109375" style="7" customWidth="1"/>
    <col min="4" max="17" width="9.140625" style="7"/>
    <col min="18" max="22" width="2.7109375" style="7" customWidth="1"/>
    <col min="23" max="36" width="9.28515625" style="7" customWidth="1"/>
    <col min="37" max="39" width="2.7109375" style="7" customWidth="1"/>
    <col min="40" max="16384" width="9.140625" style="7"/>
  </cols>
  <sheetData>
    <row r="1" spans="1:39" ht="15.75" thickBot="1" x14ac:dyDescent="0.3">
      <c r="A1" s="44"/>
    </row>
    <row r="2" spans="1:39" ht="15" customHeight="1" x14ac:dyDescent="0.45">
      <c r="B2" s="75" t="s">
        <v>73</v>
      </c>
      <c r="C2" s="76"/>
      <c r="D2" s="76"/>
      <c r="E2" s="76"/>
      <c r="F2" s="76"/>
      <c r="G2" s="76"/>
      <c r="H2" s="76"/>
      <c r="I2" s="76"/>
      <c r="J2" s="76"/>
      <c r="K2" s="76"/>
      <c r="L2" s="76"/>
      <c r="M2" s="76"/>
      <c r="N2" s="76"/>
      <c r="O2" s="76"/>
      <c r="P2" s="76"/>
      <c r="Q2" s="76"/>
      <c r="R2" s="77"/>
      <c r="S2" s="46"/>
      <c r="U2" s="75" t="s">
        <v>74</v>
      </c>
      <c r="V2" s="76"/>
      <c r="W2" s="76"/>
      <c r="X2" s="76"/>
      <c r="Y2" s="76"/>
      <c r="Z2" s="76"/>
      <c r="AA2" s="76"/>
      <c r="AB2" s="76"/>
      <c r="AC2" s="76"/>
      <c r="AD2" s="76"/>
      <c r="AE2" s="76"/>
      <c r="AF2" s="76"/>
      <c r="AG2" s="76"/>
      <c r="AH2" s="76"/>
      <c r="AI2" s="76"/>
      <c r="AJ2" s="76"/>
      <c r="AK2" s="77"/>
      <c r="AL2" s="47"/>
      <c r="AM2" s="47"/>
    </row>
    <row r="3" spans="1:39" ht="15" customHeight="1" thickBot="1" x14ac:dyDescent="0.5">
      <c r="B3" s="78"/>
      <c r="C3" s="79"/>
      <c r="D3" s="79"/>
      <c r="E3" s="79"/>
      <c r="F3" s="79"/>
      <c r="G3" s="79"/>
      <c r="H3" s="79"/>
      <c r="I3" s="79"/>
      <c r="J3" s="79"/>
      <c r="K3" s="79"/>
      <c r="L3" s="79"/>
      <c r="M3" s="79"/>
      <c r="N3" s="79"/>
      <c r="O3" s="79"/>
      <c r="P3" s="79"/>
      <c r="Q3" s="79"/>
      <c r="R3" s="80"/>
      <c r="S3" s="46"/>
      <c r="U3" s="78"/>
      <c r="V3" s="79"/>
      <c r="W3" s="79"/>
      <c r="X3" s="79"/>
      <c r="Y3" s="79"/>
      <c r="Z3" s="79"/>
      <c r="AA3" s="79"/>
      <c r="AB3" s="79"/>
      <c r="AC3" s="79"/>
      <c r="AD3" s="79"/>
      <c r="AE3" s="79"/>
      <c r="AF3" s="79"/>
      <c r="AG3" s="79"/>
      <c r="AH3" s="79"/>
      <c r="AI3" s="79"/>
      <c r="AJ3" s="79"/>
      <c r="AK3" s="80"/>
      <c r="AL3" s="47"/>
      <c r="AM3" s="47"/>
    </row>
    <row r="4" spans="1:39" ht="15" customHeight="1" x14ac:dyDescent="0.25">
      <c r="B4" s="17"/>
      <c r="C4" s="9"/>
      <c r="D4" s="9"/>
      <c r="E4" s="9"/>
      <c r="F4" s="9"/>
      <c r="G4" s="9"/>
      <c r="H4" s="9"/>
      <c r="I4" s="9"/>
      <c r="J4" s="9"/>
      <c r="K4" s="9"/>
      <c r="L4" s="9"/>
      <c r="M4" s="9"/>
      <c r="N4" s="9"/>
      <c r="O4" s="9"/>
      <c r="P4" s="9"/>
      <c r="Q4" s="9"/>
      <c r="R4" s="18"/>
      <c r="S4" s="9"/>
      <c r="U4" s="81"/>
      <c r="V4" s="82"/>
      <c r="W4" s="82"/>
      <c r="X4" s="82"/>
      <c r="Y4" s="82"/>
      <c r="Z4" s="82"/>
      <c r="AA4" s="82"/>
      <c r="AB4" s="82"/>
      <c r="AC4" s="82"/>
      <c r="AD4" s="82"/>
      <c r="AE4" s="82"/>
      <c r="AF4" s="82"/>
      <c r="AG4" s="82"/>
      <c r="AH4" s="82"/>
      <c r="AI4" s="82"/>
      <c r="AJ4" s="82"/>
      <c r="AK4" s="83"/>
    </row>
    <row r="5" spans="1:39" ht="15" customHeight="1" x14ac:dyDescent="0.25">
      <c r="B5" s="17"/>
      <c r="C5" s="9"/>
      <c r="D5" s="9"/>
      <c r="E5" s="9"/>
      <c r="F5" s="9"/>
      <c r="G5" s="9"/>
      <c r="H5" s="9"/>
      <c r="I5" s="9"/>
      <c r="J5" s="9"/>
      <c r="K5" s="9"/>
      <c r="L5" s="9"/>
      <c r="M5" s="9"/>
      <c r="N5" s="9"/>
      <c r="O5" s="9"/>
      <c r="P5" s="9"/>
      <c r="Q5" s="9"/>
      <c r="R5" s="18"/>
      <c r="S5" s="9"/>
      <c r="U5" s="72" t="s">
        <v>150</v>
      </c>
      <c r="V5" s="73"/>
      <c r="W5" s="73"/>
      <c r="X5" s="73"/>
      <c r="Y5" s="73"/>
      <c r="Z5" s="73"/>
      <c r="AA5" s="73"/>
      <c r="AB5" s="73"/>
      <c r="AC5" s="73"/>
      <c r="AD5" s="73"/>
      <c r="AE5" s="73"/>
      <c r="AF5" s="73"/>
      <c r="AG5" s="73"/>
      <c r="AH5" s="73"/>
      <c r="AI5" s="73"/>
      <c r="AJ5" s="73"/>
      <c r="AK5" s="74"/>
    </row>
    <row r="6" spans="1:39" ht="15" customHeight="1" x14ac:dyDescent="0.25">
      <c r="B6" s="17"/>
      <c r="C6" s="9"/>
      <c r="D6" s="9"/>
      <c r="E6" s="9"/>
      <c r="F6" s="9"/>
      <c r="G6" s="9"/>
      <c r="H6" s="9"/>
      <c r="I6" s="9"/>
      <c r="J6" s="9"/>
      <c r="K6" s="9"/>
      <c r="L6" s="9"/>
      <c r="M6" s="9"/>
      <c r="N6" s="9"/>
      <c r="O6" s="9"/>
      <c r="P6" s="9"/>
      <c r="Q6" s="9"/>
      <c r="R6" s="18"/>
      <c r="S6" s="9"/>
      <c r="U6" s="66" t="s">
        <v>165</v>
      </c>
      <c r="V6" s="67"/>
      <c r="W6" s="67"/>
      <c r="X6" s="67"/>
      <c r="Y6" s="67"/>
      <c r="Z6" s="67"/>
      <c r="AA6" s="67"/>
      <c r="AB6" s="67"/>
      <c r="AC6" s="67"/>
      <c r="AD6" s="67"/>
      <c r="AE6" s="67"/>
      <c r="AF6" s="67"/>
      <c r="AG6" s="67"/>
      <c r="AH6" s="67"/>
      <c r="AI6" s="67"/>
      <c r="AJ6" s="67"/>
      <c r="AK6" s="68"/>
    </row>
    <row r="7" spans="1:39" ht="15" customHeight="1" x14ac:dyDescent="0.25">
      <c r="B7" s="17"/>
      <c r="C7" s="9"/>
      <c r="D7" s="9"/>
      <c r="E7" s="9"/>
      <c r="F7" s="9"/>
      <c r="G7" s="9"/>
      <c r="H7" s="9"/>
      <c r="I7" s="9"/>
      <c r="J7" s="9"/>
      <c r="K7" s="9"/>
      <c r="L7" s="9"/>
      <c r="M7" s="9"/>
      <c r="N7" s="9"/>
      <c r="O7" s="9"/>
      <c r="P7" s="9"/>
      <c r="Q7" s="9"/>
      <c r="R7" s="18"/>
      <c r="S7" s="9"/>
      <c r="U7" s="66" t="s">
        <v>166</v>
      </c>
      <c r="V7" s="67"/>
      <c r="W7" s="67"/>
      <c r="X7" s="67"/>
      <c r="Y7" s="67"/>
      <c r="Z7" s="67"/>
      <c r="AA7" s="67"/>
      <c r="AB7" s="67"/>
      <c r="AC7" s="67"/>
      <c r="AD7" s="67"/>
      <c r="AE7" s="67"/>
      <c r="AF7" s="67"/>
      <c r="AG7" s="67"/>
      <c r="AH7" s="67"/>
      <c r="AI7" s="67"/>
      <c r="AJ7" s="67"/>
      <c r="AK7" s="68"/>
    </row>
    <row r="8" spans="1:39" ht="15" customHeight="1" x14ac:dyDescent="0.25">
      <c r="B8" s="17"/>
      <c r="C8" s="9"/>
      <c r="D8" s="9"/>
      <c r="E8" s="9"/>
      <c r="F8" s="9"/>
      <c r="G8" s="9"/>
      <c r="H8" s="9"/>
      <c r="I8" s="9"/>
      <c r="J8" s="9"/>
      <c r="K8" s="9"/>
      <c r="L8" s="9"/>
      <c r="M8" s="9"/>
      <c r="N8" s="9"/>
      <c r="O8" s="9"/>
      <c r="P8" s="9"/>
      <c r="Q8" s="9"/>
      <c r="R8" s="18"/>
      <c r="S8" s="9"/>
      <c r="U8" s="66"/>
      <c r="V8" s="67"/>
      <c r="W8" s="67"/>
      <c r="X8" s="67"/>
      <c r="Y8" s="67"/>
      <c r="Z8" s="67"/>
      <c r="AA8" s="67"/>
      <c r="AB8" s="67"/>
      <c r="AC8" s="67"/>
      <c r="AD8" s="67"/>
      <c r="AE8" s="67"/>
      <c r="AF8" s="67"/>
      <c r="AG8" s="67"/>
      <c r="AH8" s="67"/>
      <c r="AI8" s="67"/>
      <c r="AJ8" s="67"/>
      <c r="AK8" s="68"/>
    </row>
    <row r="9" spans="1:39" ht="15" customHeight="1" x14ac:dyDescent="0.25">
      <c r="B9" s="17"/>
      <c r="C9" s="9"/>
      <c r="D9" s="9"/>
      <c r="E9" s="9"/>
      <c r="F9" s="9"/>
      <c r="G9" s="9"/>
      <c r="H9" s="9"/>
      <c r="I9" s="9"/>
      <c r="J9" s="9"/>
      <c r="K9" s="9"/>
      <c r="L9" s="9"/>
      <c r="M9" s="9"/>
      <c r="N9" s="9"/>
      <c r="O9" s="9"/>
      <c r="P9" s="9"/>
      <c r="Q9" s="9"/>
      <c r="R9" s="18"/>
      <c r="S9" s="9"/>
      <c r="U9" s="66" t="s">
        <v>168</v>
      </c>
      <c r="V9" s="67"/>
      <c r="W9" s="67"/>
      <c r="X9" s="67"/>
      <c r="Y9" s="67"/>
      <c r="Z9" s="67"/>
      <c r="AA9" s="67"/>
      <c r="AB9" s="67"/>
      <c r="AC9" s="67"/>
      <c r="AD9" s="67"/>
      <c r="AE9" s="67"/>
      <c r="AF9" s="67"/>
      <c r="AG9" s="67"/>
      <c r="AH9" s="67"/>
      <c r="AI9" s="67"/>
      <c r="AJ9" s="67"/>
      <c r="AK9" s="68"/>
    </row>
    <row r="10" spans="1:39" ht="15" customHeight="1" x14ac:dyDescent="0.25">
      <c r="B10" s="17"/>
      <c r="C10" s="9"/>
      <c r="D10" s="9"/>
      <c r="E10" s="9"/>
      <c r="F10" s="9"/>
      <c r="G10" s="9"/>
      <c r="H10" s="9"/>
      <c r="I10" s="9"/>
      <c r="J10" s="9"/>
      <c r="K10" s="9"/>
      <c r="L10" s="9"/>
      <c r="M10" s="9"/>
      <c r="N10" s="9"/>
      <c r="O10" s="9"/>
      <c r="P10" s="9"/>
      <c r="Q10" s="9"/>
      <c r="R10" s="18"/>
      <c r="S10" s="9"/>
      <c r="U10" s="84" t="s">
        <v>157</v>
      </c>
      <c r="V10" s="85"/>
      <c r="W10" s="85"/>
      <c r="X10" s="85"/>
      <c r="Y10" s="85"/>
      <c r="Z10" s="85"/>
      <c r="AA10" s="85"/>
      <c r="AB10" s="85"/>
      <c r="AC10" s="85"/>
      <c r="AD10" s="85"/>
      <c r="AE10" s="85"/>
      <c r="AF10" s="85"/>
      <c r="AG10" s="85"/>
      <c r="AH10" s="85"/>
      <c r="AI10" s="85"/>
      <c r="AJ10" s="85"/>
      <c r="AK10" s="86"/>
    </row>
    <row r="11" spans="1:39" ht="15" customHeight="1" x14ac:dyDescent="0.25">
      <c r="B11" s="17"/>
      <c r="C11" s="9"/>
      <c r="D11" s="9"/>
      <c r="E11" s="9"/>
      <c r="F11" s="9"/>
      <c r="G11" s="9"/>
      <c r="H11" s="9"/>
      <c r="I11" s="9"/>
      <c r="J11" s="9"/>
      <c r="K11" s="9"/>
      <c r="L11" s="9"/>
      <c r="M11" s="9"/>
      <c r="N11" s="9"/>
      <c r="O11" s="9"/>
      <c r="P11" s="9"/>
      <c r="Q11" s="9"/>
      <c r="R11" s="18"/>
      <c r="S11" s="9"/>
      <c r="U11" s="66"/>
      <c r="V11" s="67"/>
      <c r="W11" s="67"/>
      <c r="X11" s="67"/>
      <c r="Y11" s="67"/>
      <c r="Z11" s="67"/>
      <c r="AA11" s="67"/>
      <c r="AB11" s="67"/>
      <c r="AC11" s="67"/>
      <c r="AD11" s="67"/>
      <c r="AE11" s="67"/>
      <c r="AF11" s="67"/>
      <c r="AG11" s="67"/>
      <c r="AH11" s="67"/>
      <c r="AI11" s="67"/>
      <c r="AJ11" s="67"/>
      <c r="AK11" s="68"/>
    </row>
    <row r="12" spans="1:39" ht="15" customHeight="1" x14ac:dyDescent="0.25">
      <c r="B12" s="17"/>
      <c r="C12" s="9"/>
      <c r="D12" s="9"/>
      <c r="E12" s="9"/>
      <c r="F12" s="9"/>
      <c r="G12" s="9"/>
      <c r="H12" s="9"/>
      <c r="I12" s="9"/>
      <c r="J12" s="9"/>
      <c r="K12" s="9"/>
      <c r="L12" s="9"/>
      <c r="M12" s="9"/>
      <c r="N12" s="9"/>
      <c r="O12" s="9"/>
      <c r="P12" s="9"/>
      <c r="Q12" s="9"/>
      <c r="R12" s="18"/>
      <c r="S12" s="9"/>
      <c r="U12" s="66" t="s">
        <v>167</v>
      </c>
      <c r="V12" s="67"/>
      <c r="W12" s="67"/>
      <c r="X12" s="67"/>
      <c r="Y12" s="67"/>
      <c r="Z12" s="67"/>
      <c r="AA12" s="67"/>
      <c r="AB12" s="67"/>
      <c r="AC12" s="67"/>
      <c r="AD12" s="67"/>
      <c r="AE12" s="67"/>
      <c r="AF12" s="67"/>
      <c r="AG12" s="67"/>
      <c r="AH12" s="67"/>
      <c r="AI12" s="67"/>
      <c r="AJ12" s="67"/>
      <c r="AK12" s="68"/>
    </row>
    <row r="13" spans="1:39" ht="15" customHeight="1" x14ac:dyDescent="0.25">
      <c r="B13" s="17"/>
      <c r="C13" s="9"/>
      <c r="D13" s="9"/>
      <c r="E13" s="9"/>
      <c r="F13" s="9"/>
      <c r="G13" s="45"/>
      <c r="H13" s="9"/>
      <c r="I13" s="9"/>
      <c r="J13" s="9"/>
      <c r="K13" s="9"/>
      <c r="L13" s="9"/>
      <c r="M13" s="9"/>
      <c r="N13" s="9"/>
      <c r="O13" s="9"/>
      <c r="P13" s="9"/>
      <c r="Q13" s="9"/>
      <c r="R13" s="18"/>
      <c r="S13" s="9"/>
      <c r="U13" s="66"/>
      <c r="V13" s="67"/>
      <c r="W13" s="67"/>
      <c r="X13" s="67"/>
      <c r="Y13" s="67"/>
      <c r="Z13" s="67"/>
      <c r="AA13" s="67"/>
      <c r="AB13" s="67"/>
      <c r="AC13" s="67"/>
      <c r="AD13" s="67"/>
      <c r="AE13" s="67"/>
      <c r="AF13" s="67"/>
      <c r="AG13" s="67"/>
      <c r="AH13" s="67"/>
      <c r="AI13" s="67"/>
      <c r="AJ13" s="67"/>
      <c r="AK13" s="68"/>
    </row>
    <row r="14" spans="1:39" ht="15" customHeight="1" x14ac:dyDescent="0.25">
      <c r="B14" s="17"/>
      <c r="C14" s="9"/>
      <c r="D14" s="9"/>
      <c r="E14" s="9"/>
      <c r="F14" s="9"/>
      <c r="G14" s="9"/>
      <c r="H14" s="9"/>
      <c r="I14" s="9"/>
      <c r="J14" s="9"/>
      <c r="K14" s="9"/>
      <c r="L14" s="9"/>
      <c r="M14" s="9"/>
      <c r="N14" s="9"/>
      <c r="O14" s="9"/>
      <c r="P14" s="9"/>
      <c r="Q14" s="9"/>
      <c r="R14" s="18"/>
      <c r="S14" s="9"/>
      <c r="U14" s="72" t="s">
        <v>151</v>
      </c>
      <c r="V14" s="73"/>
      <c r="W14" s="73"/>
      <c r="X14" s="73"/>
      <c r="Y14" s="73"/>
      <c r="Z14" s="73"/>
      <c r="AA14" s="73"/>
      <c r="AB14" s="73"/>
      <c r="AC14" s="73"/>
      <c r="AD14" s="73"/>
      <c r="AE14" s="73"/>
      <c r="AF14" s="73"/>
      <c r="AG14" s="73"/>
      <c r="AH14" s="73"/>
      <c r="AI14" s="73"/>
      <c r="AJ14" s="73"/>
      <c r="AK14" s="74"/>
    </row>
    <row r="15" spans="1:39" ht="15" customHeight="1" x14ac:dyDescent="0.25">
      <c r="B15" s="17"/>
      <c r="C15" s="9"/>
      <c r="D15" s="9"/>
      <c r="E15" s="9"/>
      <c r="F15" s="9"/>
      <c r="G15" s="9"/>
      <c r="H15" s="9"/>
      <c r="I15" s="9"/>
      <c r="J15" s="9"/>
      <c r="K15" s="9"/>
      <c r="L15" s="9"/>
      <c r="M15" s="9"/>
      <c r="N15" s="9"/>
      <c r="O15" s="9"/>
      <c r="P15" s="9"/>
      <c r="Q15" s="9"/>
      <c r="R15" s="18"/>
      <c r="S15" s="9"/>
      <c r="U15" s="66" t="s">
        <v>164</v>
      </c>
      <c r="V15" s="67"/>
      <c r="W15" s="67"/>
      <c r="X15" s="67"/>
      <c r="Y15" s="67"/>
      <c r="Z15" s="67"/>
      <c r="AA15" s="67"/>
      <c r="AB15" s="67"/>
      <c r="AC15" s="67"/>
      <c r="AD15" s="67"/>
      <c r="AE15" s="67"/>
      <c r="AF15" s="67"/>
      <c r="AG15" s="67"/>
      <c r="AH15" s="67"/>
      <c r="AI15" s="67"/>
      <c r="AJ15" s="67"/>
      <c r="AK15" s="68"/>
    </row>
    <row r="16" spans="1:39" ht="15" customHeight="1" x14ac:dyDescent="0.25">
      <c r="B16" s="17"/>
      <c r="C16" s="9"/>
      <c r="D16" s="9"/>
      <c r="E16" s="9"/>
      <c r="F16" s="9"/>
      <c r="G16" s="9"/>
      <c r="H16" s="9"/>
      <c r="I16" s="9"/>
      <c r="J16" s="9"/>
      <c r="K16" s="9"/>
      <c r="L16" s="9"/>
      <c r="M16" s="9"/>
      <c r="N16" s="9"/>
      <c r="O16" s="9"/>
      <c r="P16" s="9"/>
      <c r="Q16" s="9"/>
      <c r="R16" s="18"/>
      <c r="S16" s="9"/>
      <c r="U16" s="66" t="s">
        <v>184</v>
      </c>
      <c r="V16" s="67"/>
      <c r="W16" s="67"/>
      <c r="X16" s="67"/>
      <c r="Y16" s="67"/>
      <c r="Z16" s="67"/>
      <c r="AA16" s="67"/>
      <c r="AB16" s="67"/>
      <c r="AC16" s="67"/>
      <c r="AD16" s="67"/>
      <c r="AE16" s="67"/>
      <c r="AF16" s="67"/>
      <c r="AG16" s="67"/>
      <c r="AH16" s="67"/>
      <c r="AI16" s="67"/>
      <c r="AJ16" s="67"/>
      <c r="AK16" s="68"/>
    </row>
    <row r="17" spans="2:37" ht="15" customHeight="1" x14ac:dyDescent="0.25">
      <c r="B17" s="17"/>
      <c r="C17" s="9"/>
      <c r="D17" s="9"/>
      <c r="E17" s="9"/>
      <c r="F17" s="9"/>
      <c r="G17" s="9"/>
      <c r="H17" s="9"/>
      <c r="I17" s="9"/>
      <c r="J17" s="9"/>
      <c r="K17" s="9"/>
      <c r="L17" s="9"/>
      <c r="M17" s="9"/>
      <c r="N17" s="9"/>
      <c r="O17" s="9"/>
      <c r="P17" s="9"/>
      <c r="Q17" s="9"/>
      <c r="R17" s="18"/>
      <c r="S17" s="9"/>
      <c r="U17" s="66"/>
      <c r="V17" s="67"/>
      <c r="W17" s="67"/>
      <c r="X17" s="67"/>
      <c r="Y17" s="67"/>
      <c r="Z17" s="67"/>
      <c r="AA17" s="67"/>
      <c r="AB17" s="67"/>
      <c r="AC17" s="67"/>
      <c r="AD17" s="67"/>
      <c r="AE17" s="67"/>
      <c r="AF17" s="67"/>
      <c r="AG17" s="67"/>
      <c r="AH17" s="67"/>
      <c r="AI17" s="67"/>
      <c r="AJ17" s="67"/>
      <c r="AK17" s="68"/>
    </row>
    <row r="18" spans="2:37" ht="15" customHeight="1" x14ac:dyDescent="0.25">
      <c r="B18" s="17"/>
      <c r="C18" s="9"/>
      <c r="D18" s="9"/>
      <c r="E18" s="9"/>
      <c r="F18" s="9"/>
      <c r="G18" s="9"/>
      <c r="H18" s="9"/>
      <c r="I18" s="9"/>
      <c r="J18" s="9"/>
      <c r="K18" s="9"/>
      <c r="L18" s="9"/>
      <c r="M18" s="9"/>
      <c r="N18" s="9"/>
      <c r="O18" s="9"/>
      <c r="P18" s="9"/>
      <c r="Q18" s="9"/>
      <c r="R18" s="18"/>
      <c r="S18" s="9"/>
      <c r="U18" s="66" t="s">
        <v>158</v>
      </c>
      <c r="V18" s="67"/>
      <c r="W18" s="67"/>
      <c r="X18" s="67"/>
      <c r="Y18" s="67"/>
      <c r="Z18" s="67"/>
      <c r="AA18" s="67"/>
      <c r="AB18" s="67"/>
      <c r="AC18" s="67"/>
      <c r="AD18" s="67"/>
      <c r="AE18" s="67"/>
      <c r="AF18" s="67"/>
      <c r="AG18" s="67"/>
      <c r="AH18" s="67"/>
      <c r="AI18" s="67"/>
      <c r="AJ18" s="67"/>
      <c r="AK18" s="68"/>
    </row>
    <row r="19" spans="2:37" ht="15" customHeight="1" x14ac:dyDescent="0.25">
      <c r="B19" s="17"/>
      <c r="C19" s="9"/>
      <c r="D19" s="9"/>
      <c r="E19" s="9"/>
      <c r="F19" s="9"/>
      <c r="G19" s="9"/>
      <c r="H19" s="9"/>
      <c r="I19" s="9"/>
      <c r="J19" s="9"/>
      <c r="K19" s="9"/>
      <c r="L19" s="9"/>
      <c r="M19" s="9"/>
      <c r="N19" s="9"/>
      <c r="O19" s="9"/>
      <c r="P19" s="9"/>
      <c r="Q19" s="9"/>
      <c r="R19" s="18"/>
      <c r="S19" s="9"/>
      <c r="U19" s="66"/>
      <c r="V19" s="67"/>
      <c r="W19" s="67"/>
      <c r="X19" s="67"/>
      <c r="Y19" s="67"/>
      <c r="Z19" s="67"/>
      <c r="AA19" s="67"/>
      <c r="AB19" s="67"/>
      <c r="AC19" s="67"/>
      <c r="AD19" s="67"/>
      <c r="AE19" s="67"/>
      <c r="AF19" s="67"/>
      <c r="AG19" s="67"/>
      <c r="AH19" s="67"/>
      <c r="AI19" s="67"/>
      <c r="AJ19" s="67"/>
      <c r="AK19" s="68"/>
    </row>
    <row r="20" spans="2:37" ht="15" customHeight="1" x14ac:dyDescent="0.25">
      <c r="B20" s="17"/>
      <c r="C20" s="9"/>
      <c r="D20" s="9"/>
      <c r="E20" s="9"/>
      <c r="F20" s="9"/>
      <c r="G20" s="9"/>
      <c r="H20" s="9"/>
      <c r="I20" s="9"/>
      <c r="J20" s="9"/>
      <c r="K20" s="9"/>
      <c r="L20" s="9"/>
      <c r="M20" s="9"/>
      <c r="N20" s="9"/>
      <c r="O20" s="9"/>
      <c r="P20" s="9"/>
      <c r="Q20" s="9"/>
      <c r="R20" s="18"/>
      <c r="S20" s="9"/>
      <c r="U20" s="66" t="s">
        <v>169</v>
      </c>
      <c r="V20" s="67"/>
      <c r="W20" s="67"/>
      <c r="X20" s="67"/>
      <c r="Y20" s="67"/>
      <c r="Z20" s="67"/>
      <c r="AA20" s="67"/>
      <c r="AB20" s="67"/>
      <c r="AC20" s="67"/>
      <c r="AD20" s="67"/>
      <c r="AE20" s="67"/>
      <c r="AF20" s="67"/>
      <c r="AG20" s="67"/>
      <c r="AH20" s="67"/>
      <c r="AI20" s="67"/>
      <c r="AJ20" s="67"/>
      <c r="AK20" s="68"/>
    </row>
    <row r="21" spans="2:37" ht="15" customHeight="1" x14ac:dyDescent="0.25">
      <c r="B21" s="17"/>
      <c r="C21" s="9"/>
      <c r="D21" s="9"/>
      <c r="E21" s="9"/>
      <c r="F21" s="9"/>
      <c r="G21" s="9"/>
      <c r="H21" s="9"/>
      <c r="I21" s="9"/>
      <c r="J21" s="9"/>
      <c r="K21" s="9"/>
      <c r="L21" s="9"/>
      <c r="M21" s="9"/>
      <c r="N21" s="9"/>
      <c r="O21" s="9"/>
      <c r="P21" s="9"/>
      <c r="Q21" s="9"/>
      <c r="R21" s="18"/>
      <c r="S21" s="9"/>
      <c r="U21" s="66" t="s">
        <v>170</v>
      </c>
      <c r="V21" s="67"/>
      <c r="W21" s="67"/>
      <c r="X21" s="67"/>
      <c r="Y21" s="67"/>
      <c r="Z21" s="67"/>
      <c r="AA21" s="67"/>
      <c r="AB21" s="67"/>
      <c r="AC21" s="67"/>
      <c r="AD21" s="67"/>
      <c r="AE21" s="67"/>
      <c r="AF21" s="67"/>
      <c r="AG21" s="67"/>
      <c r="AH21" s="67"/>
      <c r="AI21" s="67"/>
      <c r="AJ21" s="67"/>
      <c r="AK21" s="68"/>
    </row>
    <row r="22" spans="2:37" ht="15" customHeight="1" x14ac:dyDescent="0.25">
      <c r="B22" s="17"/>
      <c r="C22" s="9"/>
      <c r="D22" s="9"/>
      <c r="E22" s="9"/>
      <c r="F22" s="9"/>
      <c r="G22" s="9"/>
      <c r="H22" s="9"/>
      <c r="I22" s="9"/>
      <c r="J22" s="9"/>
      <c r="K22" s="9"/>
      <c r="L22" s="9"/>
      <c r="M22" s="9"/>
      <c r="N22" s="9"/>
      <c r="O22" s="9"/>
      <c r="P22" s="9"/>
      <c r="Q22" s="9"/>
      <c r="R22" s="18"/>
      <c r="S22" s="9"/>
      <c r="U22" s="66"/>
      <c r="V22" s="67"/>
      <c r="W22" s="67"/>
      <c r="X22" s="67"/>
      <c r="Y22" s="67"/>
      <c r="Z22" s="67"/>
      <c r="AA22" s="67"/>
      <c r="AB22" s="67"/>
      <c r="AC22" s="67"/>
      <c r="AD22" s="67"/>
      <c r="AE22" s="67"/>
      <c r="AF22" s="67"/>
      <c r="AG22" s="67"/>
      <c r="AH22" s="67"/>
      <c r="AI22" s="67"/>
      <c r="AJ22" s="67"/>
      <c r="AK22" s="68"/>
    </row>
    <row r="23" spans="2:37" ht="15" customHeight="1" x14ac:dyDescent="0.25">
      <c r="B23" s="17"/>
      <c r="C23" s="9"/>
      <c r="D23" s="9"/>
      <c r="E23" s="9"/>
      <c r="F23" s="9"/>
      <c r="G23" s="9"/>
      <c r="H23" s="9"/>
      <c r="I23" s="9"/>
      <c r="J23" s="9"/>
      <c r="K23" s="9"/>
      <c r="L23" s="9"/>
      <c r="M23" s="9"/>
      <c r="N23" s="9"/>
      <c r="O23" s="9"/>
      <c r="P23" s="9"/>
      <c r="Q23" s="9"/>
      <c r="R23" s="18"/>
      <c r="S23" s="9"/>
      <c r="U23" s="72" t="s">
        <v>152</v>
      </c>
      <c r="V23" s="73"/>
      <c r="W23" s="73"/>
      <c r="X23" s="73"/>
      <c r="Y23" s="73"/>
      <c r="Z23" s="73"/>
      <c r="AA23" s="73"/>
      <c r="AB23" s="73"/>
      <c r="AC23" s="73"/>
      <c r="AD23" s="73"/>
      <c r="AE23" s="73"/>
      <c r="AF23" s="73"/>
      <c r="AG23" s="73"/>
      <c r="AH23" s="73"/>
      <c r="AI23" s="73"/>
      <c r="AJ23" s="73"/>
      <c r="AK23" s="74"/>
    </row>
    <row r="24" spans="2:37" ht="15" customHeight="1" x14ac:dyDescent="0.25">
      <c r="B24" s="17"/>
      <c r="C24" s="9"/>
      <c r="D24" s="9"/>
      <c r="E24" s="9"/>
      <c r="F24" s="9"/>
      <c r="G24" s="9"/>
      <c r="H24" s="9"/>
      <c r="I24" s="9"/>
      <c r="J24" s="9"/>
      <c r="K24" s="9"/>
      <c r="L24" s="9"/>
      <c r="M24" s="9"/>
      <c r="N24" s="9"/>
      <c r="O24" s="9"/>
      <c r="P24" s="9"/>
      <c r="Q24" s="9"/>
      <c r="R24" s="18"/>
      <c r="S24" s="9"/>
      <c r="U24" s="66" t="s">
        <v>171</v>
      </c>
      <c r="V24" s="67"/>
      <c r="W24" s="67"/>
      <c r="X24" s="67"/>
      <c r="Y24" s="67"/>
      <c r="Z24" s="67"/>
      <c r="AA24" s="67"/>
      <c r="AB24" s="67"/>
      <c r="AC24" s="67"/>
      <c r="AD24" s="67"/>
      <c r="AE24" s="67"/>
      <c r="AF24" s="67"/>
      <c r="AG24" s="67"/>
      <c r="AH24" s="67"/>
      <c r="AI24" s="67"/>
      <c r="AJ24" s="67"/>
      <c r="AK24" s="68"/>
    </row>
    <row r="25" spans="2:37" ht="15" customHeight="1" x14ac:dyDescent="0.25">
      <c r="B25" s="17"/>
      <c r="C25" s="9"/>
      <c r="D25" s="9"/>
      <c r="E25" s="9"/>
      <c r="F25" s="9"/>
      <c r="G25" s="9"/>
      <c r="H25" s="9"/>
      <c r="I25" s="9"/>
      <c r="J25" s="9"/>
      <c r="K25" s="9"/>
      <c r="L25" s="9"/>
      <c r="M25" s="9"/>
      <c r="N25" s="9"/>
      <c r="O25" s="9"/>
      <c r="P25" s="9"/>
      <c r="Q25" s="9"/>
      <c r="R25" s="18"/>
      <c r="S25" s="9"/>
      <c r="U25" s="66" t="s">
        <v>190</v>
      </c>
      <c r="V25" s="67"/>
      <c r="W25" s="67"/>
      <c r="X25" s="67"/>
      <c r="Y25" s="67"/>
      <c r="Z25" s="67"/>
      <c r="AA25" s="67"/>
      <c r="AB25" s="67"/>
      <c r="AC25" s="67"/>
      <c r="AD25" s="67"/>
      <c r="AE25" s="67"/>
      <c r="AF25" s="67"/>
      <c r="AG25" s="67"/>
      <c r="AH25" s="67"/>
      <c r="AI25" s="67"/>
      <c r="AJ25" s="67"/>
      <c r="AK25" s="68"/>
    </row>
    <row r="26" spans="2:37" ht="15" customHeight="1" x14ac:dyDescent="0.25">
      <c r="B26" s="17"/>
      <c r="C26" s="9"/>
      <c r="D26" s="9"/>
      <c r="E26" s="9"/>
      <c r="F26" s="9"/>
      <c r="G26" s="9"/>
      <c r="H26" s="9"/>
      <c r="I26" s="9"/>
      <c r="J26" s="9"/>
      <c r="K26" s="9"/>
      <c r="L26" s="9"/>
      <c r="M26" s="9"/>
      <c r="N26" s="9"/>
      <c r="O26" s="9"/>
      <c r="P26" s="9"/>
      <c r="Q26" s="9"/>
      <c r="R26" s="18"/>
      <c r="S26" s="9"/>
      <c r="U26" s="66" t="s">
        <v>206</v>
      </c>
      <c r="V26" s="67"/>
      <c r="W26" s="67"/>
      <c r="X26" s="67"/>
      <c r="Y26" s="67"/>
      <c r="Z26" s="67"/>
      <c r="AA26" s="67"/>
      <c r="AB26" s="67"/>
      <c r="AC26" s="67"/>
      <c r="AD26" s="67"/>
      <c r="AE26" s="67"/>
      <c r="AF26" s="67"/>
      <c r="AG26" s="67"/>
      <c r="AH26" s="67"/>
      <c r="AI26" s="67"/>
      <c r="AJ26" s="67"/>
      <c r="AK26" s="68"/>
    </row>
    <row r="27" spans="2:37" ht="15" customHeight="1" x14ac:dyDescent="0.25">
      <c r="B27" s="17"/>
      <c r="C27" s="9"/>
      <c r="D27" s="9"/>
      <c r="E27" s="9"/>
      <c r="F27" s="9"/>
      <c r="G27" s="9"/>
      <c r="H27" s="9"/>
      <c r="I27" s="9"/>
      <c r="J27" s="9"/>
      <c r="K27" s="9"/>
      <c r="L27" s="9"/>
      <c r="M27" s="9"/>
      <c r="N27" s="9"/>
      <c r="O27" s="9"/>
      <c r="P27" s="9"/>
      <c r="Q27" s="9"/>
      <c r="R27" s="18"/>
      <c r="S27" s="9"/>
      <c r="U27" s="66"/>
      <c r="V27" s="67"/>
      <c r="W27" s="67"/>
      <c r="X27" s="67"/>
      <c r="Y27" s="67"/>
      <c r="Z27" s="67"/>
      <c r="AA27" s="67"/>
      <c r="AB27" s="67"/>
      <c r="AC27" s="67"/>
      <c r="AD27" s="67"/>
      <c r="AE27" s="67"/>
      <c r="AF27" s="67"/>
      <c r="AG27" s="67"/>
      <c r="AH27" s="67"/>
      <c r="AI27" s="67"/>
      <c r="AJ27" s="67"/>
      <c r="AK27" s="68"/>
    </row>
    <row r="28" spans="2:37" ht="15" customHeight="1" x14ac:dyDescent="0.25">
      <c r="B28" s="17"/>
      <c r="C28" s="9"/>
      <c r="D28" s="9"/>
      <c r="E28" s="9"/>
      <c r="F28" s="9"/>
      <c r="G28" s="9"/>
      <c r="H28" s="9"/>
      <c r="I28" s="9"/>
      <c r="J28" s="9"/>
      <c r="K28" s="9"/>
      <c r="L28" s="9"/>
      <c r="M28" s="9"/>
      <c r="N28" s="9"/>
      <c r="O28" s="9"/>
      <c r="P28" s="9"/>
      <c r="Q28" s="9"/>
      <c r="R28" s="18"/>
      <c r="S28" s="9"/>
      <c r="U28" s="66" t="s">
        <v>172</v>
      </c>
      <c r="V28" s="67"/>
      <c r="W28" s="67"/>
      <c r="X28" s="67"/>
      <c r="Y28" s="67"/>
      <c r="Z28" s="67"/>
      <c r="AA28" s="67"/>
      <c r="AB28" s="67"/>
      <c r="AC28" s="67"/>
      <c r="AD28" s="67"/>
      <c r="AE28" s="67"/>
      <c r="AF28" s="67"/>
      <c r="AG28" s="67"/>
      <c r="AH28" s="67"/>
      <c r="AI28" s="67"/>
      <c r="AJ28" s="67"/>
      <c r="AK28" s="68"/>
    </row>
    <row r="29" spans="2:37" ht="15" customHeight="1" x14ac:dyDescent="0.25">
      <c r="B29" s="17"/>
      <c r="C29" s="9"/>
      <c r="D29" s="9"/>
      <c r="E29" s="9"/>
      <c r="F29" s="9"/>
      <c r="G29" s="9"/>
      <c r="H29" s="9"/>
      <c r="I29" s="9"/>
      <c r="J29" s="9"/>
      <c r="K29" s="9"/>
      <c r="L29" s="9"/>
      <c r="M29" s="9"/>
      <c r="N29" s="9"/>
      <c r="O29" s="9"/>
      <c r="P29" s="9"/>
      <c r="Q29" s="9"/>
      <c r="R29" s="18"/>
      <c r="S29" s="9"/>
      <c r="U29" s="66" t="s">
        <v>203</v>
      </c>
      <c r="V29" s="67"/>
      <c r="W29" s="67"/>
      <c r="X29" s="67"/>
      <c r="Y29" s="67"/>
      <c r="Z29" s="67"/>
      <c r="AA29" s="67"/>
      <c r="AB29" s="67"/>
      <c r="AC29" s="67"/>
      <c r="AD29" s="67"/>
      <c r="AE29" s="67"/>
      <c r="AF29" s="67"/>
      <c r="AG29" s="67"/>
      <c r="AH29" s="67"/>
      <c r="AI29" s="67"/>
      <c r="AJ29" s="67"/>
      <c r="AK29" s="68"/>
    </row>
    <row r="30" spans="2:37" ht="15" customHeight="1" x14ac:dyDescent="0.25">
      <c r="B30" s="17"/>
      <c r="C30" s="9"/>
      <c r="D30" s="9"/>
      <c r="E30" s="9"/>
      <c r="F30" s="9"/>
      <c r="G30" s="9"/>
      <c r="H30" s="9"/>
      <c r="I30" s="9"/>
      <c r="J30" s="9"/>
      <c r="K30" s="9"/>
      <c r="L30" s="9"/>
      <c r="M30" s="9"/>
      <c r="N30" s="9"/>
      <c r="O30" s="9"/>
      <c r="P30" s="9"/>
      <c r="Q30" s="9"/>
      <c r="R30" s="18"/>
      <c r="S30" s="9"/>
      <c r="U30" s="66" t="s">
        <v>204</v>
      </c>
      <c r="V30" s="67"/>
      <c r="W30" s="67"/>
      <c r="X30" s="67"/>
      <c r="Y30" s="67"/>
      <c r="Z30" s="67"/>
      <c r="AA30" s="67"/>
      <c r="AB30" s="67"/>
      <c r="AC30" s="67"/>
      <c r="AD30" s="67"/>
      <c r="AE30" s="67"/>
      <c r="AF30" s="67"/>
      <c r="AG30" s="67"/>
      <c r="AH30" s="67"/>
      <c r="AI30" s="67"/>
      <c r="AJ30" s="67"/>
      <c r="AK30" s="68"/>
    </row>
    <row r="31" spans="2:37" ht="15" customHeight="1" x14ac:dyDescent="0.25">
      <c r="B31" s="17"/>
      <c r="C31" s="9"/>
      <c r="D31" s="9"/>
      <c r="E31" s="9"/>
      <c r="F31" s="9"/>
      <c r="G31" s="9"/>
      <c r="H31" s="9"/>
      <c r="I31" s="9"/>
      <c r="J31" s="9"/>
      <c r="K31" s="9"/>
      <c r="L31" s="9"/>
      <c r="M31" s="9"/>
      <c r="N31" s="9"/>
      <c r="O31" s="9"/>
      <c r="P31" s="9"/>
      <c r="Q31" s="9"/>
      <c r="R31" s="18"/>
      <c r="S31" s="9"/>
      <c r="U31" s="66" t="s">
        <v>205</v>
      </c>
      <c r="V31" s="67"/>
      <c r="W31" s="67"/>
      <c r="X31" s="67"/>
      <c r="Y31" s="67"/>
      <c r="Z31" s="67"/>
      <c r="AA31" s="67"/>
      <c r="AB31" s="67"/>
      <c r="AC31" s="67"/>
      <c r="AD31" s="67"/>
      <c r="AE31" s="67"/>
      <c r="AF31" s="67"/>
      <c r="AG31" s="67"/>
      <c r="AH31" s="67"/>
      <c r="AI31" s="67"/>
      <c r="AJ31" s="67"/>
      <c r="AK31" s="68"/>
    </row>
    <row r="32" spans="2:37" ht="15" customHeight="1" x14ac:dyDescent="0.25">
      <c r="B32" s="17"/>
      <c r="C32" s="9"/>
      <c r="D32" s="9"/>
      <c r="E32" s="9"/>
      <c r="F32" s="9"/>
      <c r="G32" s="9"/>
      <c r="H32" s="9"/>
      <c r="I32" s="9"/>
      <c r="J32" s="9"/>
      <c r="K32" s="9"/>
      <c r="L32" s="9"/>
      <c r="M32" s="9"/>
      <c r="N32" s="9"/>
      <c r="O32" s="9"/>
      <c r="P32" s="9"/>
      <c r="Q32" s="9"/>
      <c r="R32" s="18"/>
      <c r="S32" s="9"/>
      <c r="U32" s="66"/>
      <c r="V32" s="67"/>
      <c r="W32" s="67"/>
      <c r="X32" s="67"/>
      <c r="Y32" s="67"/>
      <c r="Z32" s="67"/>
      <c r="AA32" s="67"/>
      <c r="AB32" s="67"/>
      <c r="AC32" s="67"/>
      <c r="AD32" s="67"/>
      <c r="AE32" s="67"/>
      <c r="AF32" s="67"/>
      <c r="AG32" s="67"/>
      <c r="AH32" s="67"/>
      <c r="AI32" s="67"/>
      <c r="AJ32" s="67"/>
      <c r="AK32" s="68"/>
    </row>
    <row r="33" spans="2:37" ht="15" customHeight="1" x14ac:dyDescent="0.25">
      <c r="B33" s="17"/>
      <c r="C33" s="9"/>
      <c r="D33" s="9"/>
      <c r="E33" s="9"/>
      <c r="F33" s="9"/>
      <c r="G33" s="9"/>
      <c r="H33" s="9"/>
      <c r="I33" s="9"/>
      <c r="J33" s="9"/>
      <c r="K33" s="9"/>
      <c r="L33" s="9"/>
      <c r="M33" s="9"/>
      <c r="N33" s="9"/>
      <c r="O33" s="9"/>
      <c r="P33" s="9"/>
      <c r="Q33" s="9"/>
      <c r="R33" s="18"/>
      <c r="S33" s="9"/>
      <c r="U33" s="66" t="s">
        <v>173</v>
      </c>
      <c r="V33" s="67"/>
      <c r="W33" s="67"/>
      <c r="X33" s="67"/>
      <c r="Y33" s="67"/>
      <c r="Z33" s="67"/>
      <c r="AA33" s="67"/>
      <c r="AB33" s="67"/>
      <c r="AC33" s="67"/>
      <c r="AD33" s="67"/>
      <c r="AE33" s="67"/>
      <c r="AF33" s="67"/>
      <c r="AG33" s="67"/>
      <c r="AH33" s="67"/>
      <c r="AI33" s="67"/>
      <c r="AJ33" s="67"/>
      <c r="AK33" s="68"/>
    </row>
    <row r="34" spans="2:37" ht="15" customHeight="1" x14ac:dyDescent="0.25">
      <c r="B34" s="17"/>
      <c r="C34" s="9"/>
      <c r="D34" s="9"/>
      <c r="E34" s="9"/>
      <c r="F34" s="9"/>
      <c r="G34" s="9"/>
      <c r="H34" s="9"/>
      <c r="I34" s="9"/>
      <c r="J34" s="9"/>
      <c r="K34" s="9"/>
      <c r="L34" s="9"/>
      <c r="M34" s="9"/>
      <c r="N34" s="9"/>
      <c r="O34" s="9"/>
      <c r="P34" s="9"/>
      <c r="Q34" s="9"/>
      <c r="R34" s="18"/>
      <c r="S34" s="9"/>
      <c r="U34" s="66" t="s">
        <v>174</v>
      </c>
      <c r="V34" s="67"/>
      <c r="W34" s="67"/>
      <c r="X34" s="67"/>
      <c r="Y34" s="67"/>
      <c r="Z34" s="67"/>
      <c r="AA34" s="67"/>
      <c r="AB34" s="67"/>
      <c r="AC34" s="67"/>
      <c r="AD34" s="67"/>
      <c r="AE34" s="67"/>
      <c r="AF34" s="67"/>
      <c r="AG34" s="67"/>
      <c r="AH34" s="67"/>
      <c r="AI34" s="67"/>
      <c r="AJ34" s="67"/>
      <c r="AK34" s="68"/>
    </row>
    <row r="35" spans="2:37" ht="15" customHeight="1" x14ac:dyDescent="0.25">
      <c r="B35" s="17"/>
      <c r="C35" s="9"/>
      <c r="D35" s="9"/>
      <c r="E35" s="9"/>
      <c r="F35" s="9"/>
      <c r="G35" s="9"/>
      <c r="H35" s="9"/>
      <c r="I35" s="9"/>
      <c r="J35" s="9"/>
      <c r="K35" s="9"/>
      <c r="L35" s="9"/>
      <c r="M35" s="9"/>
      <c r="N35" s="9"/>
      <c r="O35" s="9"/>
      <c r="P35" s="9"/>
      <c r="Q35" s="9"/>
      <c r="R35" s="18"/>
      <c r="S35" s="9"/>
      <c r="U35" s="66" t="s">
        <v>175</v>
      </c>
      <c r="V35" s="67"/>
      <c r="W35" s="67"/>
      <c r="X35" s="67"/>
      <c r="Y35" s="67"/>
      <c r="Z35" s="67"/>
      <c r="AA35" s="67"/>
      <c r="AB35" s="67"/>
      <c r="AC35" s="67"/>
      <c r="AD35" s="67"/>
      <c r="AE35" s="67"/>
      <c r="AF35" s="67"/>
      <c r="AG35" s="67"/>
      <c r="AH35" s="67"/>
      <c r="AI35" s="67"/>
      <c r="AJ35" s="67"/>
      <c r="AK35" s="68"/>
    </row>
    <row r="36" spans="2:37" ht="15" customHeight="1" x14ac:dyDescent="0.25">
      <c r="B36" s="17"/>
      <c r="C36" s="9"/>
      <c r="D36" s="9"/>
      <c r="E36" s="9"/>
      <c r="F36" s="9"/>
      <c r="G36" s="9"/>
      <c r="H36" s="9"/>
      <c r="I36" s="9"/>
      <c r="J36" s="9"/>
      <c r="K36" s="9"/>
      <c r="L36" s="9"/>
      <c r="M36" s="9"/>
      <c r="N36" s="9"/>
      <c r="O36" s="9"/>
      <c r="P36" s="9"/>
      <c r="Q36" s="9"/>
      <c r="R36" s="18"/>
      <c r="S36" s="9"/>
      <c r="U36" s="66" t="s">
        <v>185</v>
      </c>
      <c r="V36" s="67"/>
      <c r="W36" s="67"/>
      <c r="X36" s="67"/>
      <c r="Y36" s="67"/>
      <c r="Z36" s="67"/>
      <c r="AA36" s="67"/>
      <c r="AB36" s="67"/>
      <c r="AC36" s="67"/>
      <c r="AD36" s="67"/>
      <c r="AE36" s="67"/>
      <c r="AF36" s="67"/>
      <c r="AG36" s="67"/>
      <c r="AH36" s="67"/>
      <c r="AI36" s="67"/>
      <c r="AJ36" s="67"/>
      <c r="AK36" s="68"/>
    </row>
    <row r="37" spans="2:37" ht="15" customHeight="1" x14ac:dyDescent="0.25">
      <c r="B37" s="17"/>
      <c r="C37" s="9"/>
      <c r="D37" s="9"/>
      <c r="E37" s="9"/>
      <c r="F37" s="9"/>
      <c r="G37" s="9"/>
      <c r="H37" s="9"/>
      <c r="I37" s="9"/>
      <c r="J37" s="9"/>
      <c r="K37" s="9"/>
      <c r="L37" s="9"/>
      <c r="M37" s="9"/>
      <c r="N37" s="9"/>
      <c r="O37" s="9"/>
      <c r="P37" s="9"/>
      <c r="Q37" s="9"/>
      <c r="R37" s="18"/>
      <c r="S37" s="9"/>
      <c r="U37" s="66"/>
      <c r="V37" s="67"/>
      <c r="W37" s="67"/>
      <c r="X37" s="67"/>
      <c r="Y37" s="67"/>
      <c r="Z37" s="67"/>
      <c r="AA37" s="67"/>
      <c r="AB37" s="67"/>
      <c r="AC37" s="67"/>
      <c r="AD37" s="67"/>
      <c r="AE37" s="67"/>
      <c r="AF37" s="67"/>
      <c r="AG37" s="67"/>
      <c r="AH37" s="67"/>
      <c r="AI37" s="67"/>
      <c r="AJ37" s="67"/>
      <c r="AK37" s="68"/>
    </row>
    <row r="38" spans="2:37" ht="15" customHeight="1" x14ac:dyDescent="0.25">
      <c r="B38" s="17"/>
      <c r="C38" s="9"/>
      <c r="D38" s="9"/>
      <c r="E38" s="9"/>
      <c r="F38" s="9"/>
      <c r="G38" s="9"/>
      <c r="H38" s="9"/>
      <c r="I38" s="9"/>
      <c r="J38" s="9"/>
      <c r="K38" s="9"/>
      <c r="L38" s="9"/>
      <c r="M38" s="9"/>
      <c r="N38" s="9"/>
      <c r="O38" s="9"/>
      <c r="P38" s="9"/>
      <c r="Q38" s="9"/>
      <c r="R38" s="18"/>
      <c r="S38" s="9"/>
      <c r="U38" s="66" t="s">
        <v>176</v>
      </c>
      <c r="V38" s="67"/>
      <c r="W38" s="67"/>
      <c r="X38" s="67"/>
      <c r="Y38" s="67"/>
      <c r="Z38" s="67"/>
      <c r="AA38" s="67"/>
      <c r="AB38" s="67"/>
      <c r="AC38" s="67"/>
      <c r="AD38" s="67"/>
      <c r="AE38" s="67"/>
      <c r="AF38" s="67"/>
      <c r="AG38" s="67"/>
      <c r="AH38" s="67"/>
      <c r="AI38" s="67"/>
      <c r="AJ38" s="67"/>
      <c r="AK38" s="68"/>
    </row>
    <row r="39" spans="2:37" ht="15" customHeight="1" x14ac:dyDescent="0.25">
      <c r="B39" s="17"/>
      <c r="C39" s="9"/>
      <c r="D39" s="9"/>
      <c r="E39" s="9"/>
      <c r="F39" s="9"/>
      <c r="G39" s="9"/>
      <c r="H39" s="9"/>
      <c r="I39" s="9"/>
      <c r="J39" s="9"/>
      <c r="K39" s="9"/>
      <c r="L39" s="9"/>
      <c r="M39" s="9"/>
      <c r="N39" s="9"/>
      <c r="O39" s="9"/>
      <c r="P39" s="9"/>
      <c r="Q39" s="9"/>
      <c r="R39" s="18"/>
      <c r="S39" s="9"/>
      <c r="U39" s="66" t="s">
        <v>177</v>
      </c>
      <c r="V39" s="67"/>
      <c r="W39" s="67"/>
      <c r="X39" s="67"/>
      <c r="Y39" s="67"/>
      <c r="Z39" s="67"/>
      <c r="AA39" s="67"/>
      <c r="AB39" s="67"/>
      <c r="AC39" s="67"/>
      <c r="AD39" s="67"/>
      <c r="AE39" s="67"/>
      <c r="AF39" s="67"/>
      <c r="AG39" s="67"/>
      <c r="AH39" s="67"/>
      <c r="AI39" s="67"/>
      <c r="AJ39" s="67"/>
      <c r="AK39" s="68"/>
    </row>
    <row r="40" spans="2:37" ht="15" customHeight="1" x14ac:dyDescent="0.25">
      <c r="B40" s="17"/>
      <c r="C40" s="9"/>
      <c r="D40" s="9"/>
      <c r="E40" s="9"/>
      <c r="F40" s="9"/>
      <c r="G40" s="9"/>
      <c r="H40" s="9"/>
      <c r="I40" s="9"/>
      <c r="J40" s="9"/>
      <c r="K40" s="9"/>
      <c r="L40" s="9"/>
      <c r="M40" s="9"/>
      <c r="N40" s="9"/>
      <c r="O40" s="9"/>
      <c r="P40" s="9"/>
      <c r="Q40" s="9"/>
      <c r="R40" s="18"/>
      <c r="S40" s="9"/>
      <c r="U40" s="66" t="s">
        <v>178</v>
      </c>
      <c r="V40" s="67"/>
      <c r="W40" s="67"/>
      <c r="X40" s="67"/>
      <c r="Y40" s="67"/>
      <c r="Z40" s="67"/>
      <c r="AA40" s="67"/>
      <c r="AB40" s="67"/>
      <c r="AC40" s="67"/>
      <c r="AD40" s="67"/>
      <c r="AE40" s="67"/>
      <c r="AF40" s="67"/>
      <c r="AG40" s="67"/>
      <c r="AH40" s="67"/>
      <c r="AI40" s="67"/>
      <c r="AJ40" s="67"/>
      <c r="AK40" s="68"/>
    </row>
    <row r="41" spans="2:37" ht="15" customHeight="1" x14ac:dyDescent="0.25">
      <c r="B41" s="17"/>
      <c r="C41" s="9"/>
      <c r="D41" s="9"/>
      <c r="E41" s="9"/>
      <c r="F41" s="9"/>
      <c r="G41" s="9"/>
      <c r="H41" s="9"/>
      <c r="I41" s="9"/>
      <c r="J41" s="9"/>
      <c r="K41" s="9"/>
      <c r="L41" s="9"/>
      <c r="M41" s="9"/>
      <c r="N41" s="9"/>
      <c r="O41" s="9"/>
      <c r="P41" s="9"/>
      <c r="Q41" s="9"/>
      <c r="R41" s="18"/>
      <c r="S41" s="9"/>
      <c r="U41" s="66"/>
      <c r="V41" s="67"/>
      <c r="W41" s="67"/>
      <c r="X41" s="67"/>
      <c r="Y41" s="67"/>
      <c r="Z41" s="67"/>
      <c r="AA41" s="67"/>
      <c r="AB41" s="67"/>
      <c r="AC41" s="67"/>
      <c r="AD41" s="67"/>
      <c r="AE41" s="67"/>
      <c r="AF41" s="67"/>
      <c r="AG41" s="67"/>
      <c r="AH41" s="67"/>
      <c r="AI41" s="67"/>
      <c r="AJ41" s="67"/>
      <c r="AK41" s="68"/>
    </row>
    <row r="42" spans="2:37" ht="15" customHeight="1" x14ac:dyDescent="0.25">
      <c r="B42" s="17"/>
      <c r="C42" s="9"/>
      <c r="D42" s="9"/>
      <c r="E42" s="9"/>
      <c r="F42" s="9"/>
      <c r="G42" s="9"/>
      <c r="H42" s="9"/>
      <c r="I42" s="9"/>
      <c r="J42" s="9"/>
      <c r="K42" s="9"/>
      <c r="L42" s="9"/>
      <c r="M42" s="9"/>
      <c r="N42" s="9"/>
      <c r="O42" s="9"/>
      <c r="P42" s="9"/>
      <c r="Q42" s="9"/>
      <c r="R42" s="18"/>
      <c r="S42" s="9"/>
      <c r="U42" s="66" t="s">
        <v>186</v>
      </c>
      <c r="V42" s="67"/>
      <c r="W42" s="67"/>
      <c r="X42" s="67"/>
      <c r="Y42" s="67"/>
      <c r="Z42" s="67"/>
      <c r="AA42" s="67"/>
      <c r="AB42" s="67"/>
      <c r="AC42" s="67"/>
      <c r="AD42" s="67"/>
      <c r="AE42" s="67"/>
      <c r="AF42" s="67"/>
      <c r="AG42" s="67"/>
      <c r="AH42" s="67"/>
      <c r="AI42" s="67"/>
      <c r="AJ42" s="67"/>
      <c r="AK42" s="68"/>
    </row>
    <row r="43" spans="2:37" ht="15" customHeight="1" x14ac:dyDescent="0.25">
      <c r="B43" s="17"/>
      <c r="C43" s="9"/>
      <c r="D43" s="9"/>
      <c r="E43" s="9"/>
      <c r="F43" s="9"/>
      <c r="G43" s="9"/>
      <c r="H43" s="9"/>
      <c r="I43" s="9"/>
      <c r="J43" s="9"/>
      <c r="K43" s="9"/>
      <c r="L43" s="9"/>
      <c r="M43" s="9"/>
      <c r="N43" s="9"/>
      <c r="O43" s="9"/>
      <c r="P43" s="9"/>
      <c r="Q43" s="9"/>
      <c r="R43" s="18"/>
      <c r="S43" s="9"/>
      <c r="U43" s="66" t="s">
        <v>187</v>
      </c>
      <c r="V43" s="67"/>
      <c r="W43" s="67"/>
      <c r="X43" s="67"/>
      <c r="Y43" s="67"/>
      <c r="Z43" s="67"/>
      <c r="AA43" s="67"/>
      <c r="AB43" s="67"/>
      <c r="AC43" s="67"/>
      <c r="AD43" s="67"/>
      <c r="AE43" s="67"/>
      <c r="AF43" s="67"/>
      <c r="AG43" s="67"/>
      <c r="AH43" s="67"/>
      <c r="AI43" s="67"/>
      <c r="AJ43" s="67"/>
      <c r="AK43" s="68"/>
    </row>
    <row r="44" spans="2:37" ht="15" customHeight="1" x14ac:dyDescent="0.25">
      <c r="B44" s="17"/>
      <c r="C44" s="9"/>
      <c r="D44" s="9"/>
      <c r="E44" s="9"/>
      <c r="F44" s="9"/>
      <c r="G44" s="9"/>
      <c r="H44" s="9"/>
      <c r="I44" s="9"/>
      <c r="J44" s="9"/>
      <c r="K44" s="9"/>
      <c r="L44" s="9"/>
      <c r="M44" s="9"/>
      <c r="N44" s="9"/>
      <c r="O44" s="9"/>
      <c r="P44" s="9"/>
      <c r="Q44" s="9"/>
      <c r="R44" s="18"/>
      <c r="S44" s="9"/>
      <c r="U44" s="66" t="s">
        <v>188</v>
      </c>
      <c r="V44" s="67"/>
      <c r="W44" s="67"/>
      <c r="X44" s="67"/>
      <c r="Y44" s="67"/>
      <c r="Z44" s="67"/>
      <c r="AA44" s="67"/>
      <c r="AB44" s="67"/>
      <c r="AC44" s="67"/>
      <c r="AD44" s="67"/>
      <c r="AE44" s="67"/>
      <c r="AF44" s="67"/>
      <c r="AG44" s="67"/>
      <c r="AH44" s="67"/>
      <c r="AI44" s="67"/>
      <c r="AJ44" s="67"/>
      <c r="AK44" s="68"/>
    </row>
    <row r="45" spans="2:37" ht="15" customHeight="1" x14ac:dyDescent="0.25">
      <c r="B45" s="17"/>
      <c r="C45" s="9"/>
      <c r="D45" s="9"/>
      <c r="E45" s="9"/>
      <c r="F45" s="9"/>
      <c r="G45" s="9"/>
      <c r="H45" s="9"/>
      <c r="I45" s="9"/>
      <c r="J45" s="9"/>
      <c r="K45" s="9"/>
      <c r="L45" s="9"/>
      <c r="M45" s="9"/>
      <c r="N45" s="9"/>
      <c r="O45" s="9"/>
      <c r="P45" s="9"/>
      <c r="Q45" s="9"/>
      <c r="R45" s="18"/>
      <c r="S45" s="9"/>
      <c r="U45" s="66" t="s">
        <v>189</v>
      </c>
      <c r="V45" s="67"/>
      <c r="W45" s="67"/>
      <c r="X45" s="67"/>
      <c r="Y45" s="67"/>
      <c r="Z45" s="67"/>
      <c r="AA45" s="67"/>
      <c r="AB45" s="67"/>
      <c r="AC45" s="67"/>
      <c r="AD45" s="67"/>
      <c r="AE45" s="67"/>
      <c r="AF45" s="67"/>
      <c r="AG45" s="67"/>
      <c r="AH45" s="67"/>
      <c r="AI45" s="67"/>
      <c r="AJ45" s="67"/>
      <c r="AK45" s="68"/>
    </row>
    <row r="46" spans="2:37" ht="15" customHeight="1" x14ac:dyDescent="0.25">
      <c r="B46" s="17"/>
      <c r="C46" s="9"/>
      <c r="D46" s="9"/>
      <c r="E46" s="9"/>
      <c r="F46" s="9"/>
      <c r="G46" s="9"/>
      <c r="H46" s="9"/>
      <c r="I46" s="9"/>
      <c r="J46" s="9"/>
      <c r="K46" s="9"/>
      <c r="L46" s="9"/>
      <c r="M46" s="9"/>
      <c r="N46" s="9"/>
      <c r="O46" s="9"/>
      <c r="P46" s="9"/>
      <c r="Q46" s="9"/>
      <c r="R46" s="18"/>
      <c r="S46" s="9"/>
      <c r="U46" s="66"/>
      <c r="V46" s="67"/>
      <c r="W46" s="67"/>
      <c r="X46" s="67"/>
      <c r="Y46" s="67"/>
      <c r="Z46" s="67"/>
      <c r="AA46" s="67"/>
      <c r="AB46" s="67"/>
      <c r="AC46" s="67"/>
      <c r="AD46" s="67"/>
      <c r="AE46" s="67"/>
      <c r="AF46" s="67"/>
      <c r="AG46" s="67"/>
      <c r="AH46" s="67"/>
      <c r="AI46" s="67"/>
      <c r="AJ46" s="67"/>
      <c r="AK46" s="68"/>
    </row>
    <row r="47" spans="2:37" ht="15" customHeight="1" x14ac:dyDescent="0.25">
      <c r="B47" s="17"/>
      <c r="C47" s="9"/>
      <c r="D47" s="9"/>
      <c r="E47" s="9"/>
      <c r="F47" s="9"/>
      <c r="G47" s="9"/>
      <c r="H47" s="9"/>
      <c r="I47" s="9"/>
      <c r="J47" s="9"/>
      <c r="K47" s="9"/>
      <c r="L47" s="9"/>
      <c r="M47" s="9"/>
      <c r="N47" s="9"/>
      <c r="O47" s="9"/>
      <c r="P47" s="9"/>
      <c r="Q47" s="9"/>
      <c r="R47" s="18"/>
      <c r="S47" s="9"/>
      <c r="U47" s="66" t="s">
        <v>179</v>
      </c>
      <c r="V47" s="67"/>
      <c r="W47" s="67"/>
      <c r="X47" s="67"/>
      <c r="Y47" s="67"/>
      <c r="Z47" s="67"/>
      <c r="AA47" s="67"/>
      <c r="AB47" s="67"/>
      <c r="AC47" s="67"/>
      <c r="AD47" s="67"/>
      <c r="AE47" s="67"/>
      <c r="AF47" s="67"/>
      <c r="AG47" s="67"/>
      <c r="AH47" s="67"/>
      <c r="AI47" s="67"/>
      <c r="AJ47" s="67"/>
      <c r="AK47" s="68"/>
    </row>
    <row r="48" spans="2:37" ht="15" customHeight="1" x14ac:dyDescent="0.25">
      <c r="B48" s="17"/>
      <c r="C48" s="9"/>
      <c r="D48" s="9"/>
      <c r="E48" s="9"/>
      <c r="F48" s="9"/>
      <c r="G48" s="9"/>
      <c r="H48" s="9"/>
      <c r="I48" s="9"/>
      <c r="J48" s="9"/>
      <c r="K48" s="9"/>
      <c r="L48" s="9"/>
      <c r="M48" s="9"/>
      <c r="N48" s="9"/>
      <c r="O48" s="9"/>
      <c r="P48" s="9"/>
      <c r="Q48" s="9"/>
      <c r="R48" s="18"/>
      <c r="S48" s="9"/>
      <c r="U48" s="66" t="s">
        <v>191</v>
      </c>
      <c r="V48" s="67"/>
      <c r="W48" s="67"/>
      <c r="X48" s="67"/>
      <c r="Y48" s="67"/>
      <c r="Z48" s="67"/>
      <c r="AA48" s="67"/>
      <c r="AB48" s="67"/>
      <c r="AC48" s="67"/>
      <c r="AD48" s="67"/>
      <c r="AE48" s="67"/>
      <c r="AF48" s="67"/>
      <c r="AG48" s="67"/>
      <c r="AH48" s="67"/>
      <c r="AI48" s="67"/>
      <c r="AJ48" s="67"/>
      <c r="AK48" s="68"/>
    </row>
    <row r="49" spans="2:37" ht="15" customHeight="1" x14ac:dyDescent="0.25">
      <c r="B49" s="17"/>
      <c r="C49" s="9"/>
      <c r="D49" s="9"/>
      <c r="E49" s="9"/>
      <c r="F49" s="9"/>
      <c r="G49" s="9"/>
      <c r="H49" s="9"/>
      <c r="I49" s="9"/>
      <c r="J49" s="9"/>
      <c r="K49" s="9"/>
      <c r="L49" s="9"/>
      <c r="M49" s="9"/>
      <c r="N49" s="9"/>
      <c r="O49" s="9"/>
      <c r="P49" s="9"/>
      <c r="Q49" s="9"/>
      <c r="R49" s="18"/>
      <c r="S49" s="9"/>
      <c r="U49" s="66" t="s">
        <v>192</v>
      </c>
      <c r="V49" s="67"/>
      <c r="W49" s="67"/>
      <c r="X49" s="67"/>
      <c r="Y49" s="67"/>
      <c r="Z49" s="67"/>
      <c r="AA49" s="67"/>
      <c r="AB49" s="67"/>
      <c r="AC49" s="67"/>
      <c r="AD49" s="67"/>
      <c r="AE49" s="67"/>
      <c r="AF49" s="67"/>
      <c r="AG49" s="67"/>
      <c r="AH49" s="67"/>
      <c r="AI49" s="67"/>
      <c r="AJ49" s="67"/>
      <c r="AK49" s="68"/>
    </row>
    <row r="50" spans="2:37" ht="15" customHeight="1" x14ac:dyDescent="0.25">
      <c r="B50" s="17"/>
      <c r="C50" s="9"/>
      <c r="D50" s="9"/>
      <c r="E50" s="9"/>
      <c r="F50" s="9"/>
      <c r="G50" s="9"/>
      <c r="H50" s="9"/>
      <c r="I50" s="9"/>
      <c r="J50" s="9"/>
      <c r="K50" s="9"/>
      <c r="L50" s="9"/>
      <c r="M50" s="9"/>
      <c r="N50" s="9"/>
      <c r="O50" s="9"/>
      <c r="P50" s="9"/>
      <c r="Q50" s="9"/>
      <c r="R50" s="18"/>
      <c r="S50" s="9"/>
      <c r="U50" s="66" t="s">
        <v>193</v>
      </c>
      <c r="V50" s="67"/>
      <c r="W50" s="67"/>
      <c r="X50" s="67"/>
      <c r="Y50" s="67"/>
      <c r="Z50" s="67"/>
      <c r="AA50" s="67"/>
      <c r="AB50" s="67"/>
      <c r="AC50" s="67"/>
      <c r="AD50" s="67"/>
      <c r="AE50" s="67"/>
      <c r="AF50" s="67"/>
      <c r="AG50" s="67"/>
      <c r="AH50" s="67"/>
      <c r="AI50" s="67"/>
      <c r="AJ50" s="67"/>
      <c r="AK50" s="68"/>
    </row>
    <row r="51" spans="2:37" ht="15" customHeight="1" x14ac:dyDescent="0.25">
      <c r="B51" s="17"/>
      <c r="C51" s="9"/>
      <c r="D51" s="9"/>
      <c r="E51" s="9"/>
      <c r="F51" s="9"/>
      <c r="G51" s="9"/>
      <c r="H51" s="9"/>
      <c r="I51" s="9"/>
      <c r="J51" s="9"/>
      <c r="K51" s="9"/>
      <c r="L51" s="9"/>
      <c r="M51" s="9"/>
      <c r="N51" s="9"/>
      <c r="O51" s="9"/>
      <c r="P51" s="9"/>
      <c r="Q51" s="9"/>
      <c r="R51" s="18"/>
      <c r="S51" s="9"/>
      <c r="U51" s="66" t="s">
        <v>194</v>
      </c>
      <c r="V51" s="67"/>
      <c r="W51" s="67"/>
      <c r="X51" s="67"/>
      <c r="Y51" s="67"/>
      <c r="Z51" s="67"/>
      <c r="AA51" s="67"/>
      <c r="AB51" s="67"/>
      <c r="AC51" s="67"/>
      <c r="AD51" s="67"/>
      <c r="AE51" s="67"/>
      <c r="AF51" s="67"/>
      <c r="AG51" s="67"/>
      <c r="AH51" s="67"/>
      <c r="AI51" s="67"/>
      <c r="AJ51" s="67"/>
      <c r="AK51" s="68"/>
    </row>
    <row r="52" spans="2:37" ht="15" customHeight="1" x14ac:dyDescent="0.25">
      <c r="B52" s="17"/>
      <c r="C52" s="9"/>
      <c r="D52" s="9"/>
      <c r="E52" s="9"/>
      <c r="F52" s="9"/>
      <c r="G52" s="9"/>
      <c r="H52" s="9"/>
      <c r="I52" s="9"/>
      <c r="J52" s="9"/>
      <c r="K52" s="9"/>
      <c r="L52" s="9"/>
      <c r="M52" s="9"/>
      <c r="N52" s="9"/>
      <c r="O52" s="9"/>
      <c r="P52" s="9"/>
      <c r="Q52" s="9"/>
      <c r="R52" s="18"/>
      <c r="S52" s="9"/>
      <c r="U52" s="66"/>
      <c r="V52" s="67"/>
      <c r="W52" s="67"/>
      <c r="X52" s="67"/>
      <c r="Y52" s="67"/>
      <c r="Z52" s="67"/>
      <c r="AA52" s="67"/>
      <c r="AB52" s="67"/>
      <c r="AC52" s="67"/>
      <c r="AD52" s="67"/>
      <c r="AE52" s="67"/>
      <c r="AF52" s="67"/>
      <c r="AG52" s="67"/>
      <c r="AH52" s="67"/>
      <c r="AI52" s="67"/>
      <c r="AJ52" s="67"/>
      <c r="AK52" s="68"/>
    </row>
    <row r="53" spans="2:37" ht="15" customHeight="1" x14ac:dyDescent="0.25">
      <c r="B53" s="17"/>
      <c r="C53" s="9"/>
      <c r="D53" s="9"/>
      <c r="E53" s="9"/>
      <c r="F53" s="9"/>
      <c r="G53" s="9"/>
      <c r="H53" s="9"/>
      <c r="I53" s="9"/>
      <c r="J53" s="9"/>
      <c r="K53" s="9"/>
      <c r="L53" s="9"/>
      <c r="M53" s="9"/>
      <c r="N53" s="9"/>
      <c r="O53" s="9"/>
      <c r="P53" s="9"/>
      <c r="Q53" s="9"/>
      <c r="R53" s="18"/>
      <c r="S53" s="9"/>
      <c r="U53" s="72" t="s">
        <v>153</v>
      </c>
      <c r="V53" s="73"/>
      <c r="W53" s="73"/>
      <c r="X53" s="73"/>
      <c r="Y53" s="73"/>
      <c r="Z53" s="73"/>
      <c r="AA53" s="73"/>
      <c r="AB53" s="73"/>
      <c r="AC53" s="73"/>
      <c r="AD53" s="73"/>
      <c r="AE53" s="73"/>
      <c r="AF53" s="73"/>
      <c r="AG53" s="73"/>
      <c r="AH53" s="73"/>
      <c r="AI53" s="73"/>
      <c r="AJ53" s="73"/>
      <c r="AK53" s="74"/>
    </row>
    <row r="54" spans="2:37" ht="15" customHeight="1" x14ac:dyDescent="0.25">
      <c r="B54" s="17"/>
      <c r="C54" s="9"/>
      <c r="D54" s="9"/>
      <c r="E54" s="9"/>
      <c r="F54" s="9"/>
      <c r="G54" s="9"/>
      <c r="H54" s="9"/>
      <c r="I54" s="9"/>
      <c r="J54" s="9"/>
      <c r="K54" s="9"/>
      <c r="L54" s="9"/>
      <c r="M54" s="9"/>
      <c r="N54" s="9"/>
      <c r="O54" s="9"/>
      <c r="P54" s="9"/>
      <c r="Q54" s="9"/>
      <c r="R54" s="18"/>
      <c r="S54" s="9"/>
      <c r="U54" s="66" t="s">
        <v>154</v>
      </c>
      <c r="V54" s="67"/>
      <c r="W54" s="67"/>
      <c r="X54" s="67"/>
      <c r="Y54" s="67"/>
      <c r="Z54" s="67"/>
      <c r="AA54" s="67"/>
      <c r="AB54" s="67"/>
      <c r="AC54" s="67"/>
      <c r="AD54" s="67"/>
      <c r="AE54" s="67"/>
      <c r="AF54" s="67"/>
      <c r="AG54" s="67"/>
      <c r="AH54" s="67"/>
      <c r="AI54" s="67"/>
      <c r="AJ54" s="67"/>
      <c r="AK54" s="68"/>
    </row>
    <row r="55" spans="2:37" ht="15" customHeight="1" x14ac:dyDescent="0.25">
      <c r="B55" s="17"/>
      <c r="C55" s="9"/>
      <c r="D55" s="9"/>
      <c r="E55" s="9"/>
      <c r="F55" s="9"/>
      <c r="G55" s="9"/>
      <c r="H55" s="9"/>
      <c r="I55" s="9"/>
      <c r="J55" s="9"/>
      <c r="K55" s="9"/>
      <c r="L55" s="9"/>
      <c r="M55" s="9"/>
      <c r="N55" s="9"/>
      <c r="O55" s="9"/>
      <c r="P55" s="9"/>
      <c r="Q55" s="9"/>
      <c r="R55" s="18"/>
      <c r="S55" s="9"/>
      <c r="U55" s="66" t="s">
        <v>162</v>
      </c>
      <c r="V55" s="67"/>
      <c r="W55" s="67"/>
      <c r="X55" s="67"/>
      <c r="Y55" s="67"/>
      <c r="Z55" s="67"/>
      <c r="AA55" s="67"/>
      <c r="AB55" s="67"/>
      <c r="AC55" s="67"/>
      <c r="AD55" s="67"/>
      <c r="AE55" s="67"/>
      <c r="AF55" s="67"/>
      <c r="AG55" s="67"/>
      <c r="AH55" s="67"/>
      <c r="AI55" s="67"/>
      <c r="AJ55" s="67"/>
      <c r="AK55" s="68"/>
    </row>
    <row r="56" spans="2:37" ht="15" customHeight="1" x14ac:dyDescent="0.25">
      <c r="B56" s="17"/>
      <c r="C56" s="9"/>
      <c r="D56" s="9"/>
      <c r="E56" s="9"/>
      <c r="F56" s="9"/>
      <c r="G56" s="9"/>
      <c r="H56" s="9"/>
      <c r="I56" s="9"/>
      <c r="J56" s="9"/>
      <c r="K56" s="9"/>
      <c r="L56" s="9"/>
      <c r="M56" s="9"/>
      <c r="N56" s="9"/>
      <c r="O56" s="9"/>
      <c r="P56" s="9"/>
      <c r="Q56" s="9"/>
      <c r="R56" s="18"/>
      <c r="S56" s="9"/>
      <c r="U56" s="66" t="s">
        <v>180</v>
      </c>
      <c r="V56" s="67"/>
      <c r="W56" s="67"/>
      <c r="X56" s="67"/>
      <c r="Y56" s="67"/>
      <c r="Z56" s="67"/>
      <c r="AA56" s="67"/>
      <c r="AB56" s="67"/>
      <c r="AC56" s="67"/>
      <c r="AD56" s="67"/>
      <c r="AE56" s="67"/>
      <c r="AF56" s="67"/>
      <c r="AG56" s="67"/>
      <c r="AH56" s="67"/>
      <c r="AI56" s="67"/>
      <c r="AJ56" s="67"/>
      <c r="AK56" s="68"/>
    </row>
    <row r="57" spans="2:37" ht="15" customHeight="1" x14ac:dyDescent="0.25">
      <c r="B57" s="17"/>
      <c r="C57" s="9"/>
      <c r="D57" s="9"/>
      <c r="E57" s="9"/>
      <c r="F57" s="9"/>
      <c r="G57" s="9"/>
      <c r="H57" s="9"/>
      <c r="I57" s="9"/>
      <c r="J57" s="9"/>
      <c r="K57" s="9"/>
      <c r="L57" s="9"/>
      <c r="M57" s="9"/>
      <c r="N57" s="9"/>
      <c r="O57" s="9"/>
      <c r="P57" s="9"/>
      <c r="Q57" s="9"/>
      <c r="R57" s="18"/>
      <c r="S57" s="9"/>
      <c r="U57" s="66" t="s">
        <v>181</v>
      </c>
      <c r="V57" s="67"/>
      <c r="W57" s="67"/>
      <c r="X57" s="67"/>
      <c r="Y57" s="67"/>
      <c r="Z57" s="67"/>
      <c r="AA57" s="67"/>
      <c r="AB57" s="67"/>
      <c r="AC57" s="67"/>
      <c r="AD57" s="67"/>
      <c r="AE57" s="67"/>
      <c r="AF57" s="67"/>
      <c r="AG57" s="67"/>
      <c r="AH57" s="67"/>
      <c r="AI57" s="67"/>
      <c r="AJ57" s="67"/>
      <c r="AK57" s="68"/>
    </row>
    <row r="58" spans="2:37" ht="15" customHeight="1" x14ac:dyDescent="0.25">
      <c r="B58" s="17"/>
      <c r="C58" s="9"/>
      <c r="D58" s="9"/>
      <c r="E58" s="9"/>
      <c r="F58" s="9"/>
      <c r="G58" s="9"/>
      <c r="H58" s="9"/>
      <c r="I58" s="9"/>
      <c r="J58" s="9"/>
      <c r="K58" s="9"/>
      <c r="L58" s="9"/>
      <c r="M58" s="9"/>
      <c r="N58" s="9"/>
      <c r="O58" s="9"/>
      <c r="P58" s="9"/>
      <c r="Q58" s="9"/>
      <c r="R58" s="18"/>
      <c r="S58" s="9"/>
      <c r="U58" s="66" t="s">
        <v>159</v>
      </c>
      <c r="V58" s="67"/>
      <c r="W58" s="67"/>
      <c r="X58" s="67"/>
      <c r="Y58" s="67"/>
      <c r="Z58" s="67"/>
      <c r="AA58" s="67"/>
      <c r="AB58" s="67"/>
      <c r="AC58" s="67"/>
      <c r="AD58" s="67"/>
      <c r="AE58" s="67"/>
      <c r="AF58" s="67"/>
      <c r="AG58" s="67"/>
      <c r="AH58" s="67"/>
      <c r="AI58" s="67"/>
      <c r="AJ58" s="67"/>
      <c r="AK58" s="68"/>
    </row>
    <row r="59" spans="2:37" ht="15" customHeight="1" x14ac:dyDescent="0.25">
      <c r="B59" s="17"/>
      <c r="C59" s="9"/>
      <c r="D59" s="9"/>
      <c r="E59" s="9"/>
      <c r="F59" s="9"/>
      <c r="G59" s="9"/>
      <c r="H59" s="9"/>
      <c r="I59" s="9"/>
      <c r="J59" s="9"/>
      <c r="K59" s="9"/>
      <c r="L59" s="9"/>
      <c r="M59" s="9"/>
      <c r="N59" s="9"/>
      <c r="O59" s="9"/>
      <c r="P59" s="9"/>
      <c r="Q59" s="9"/>
      <c r="R59" s="18"/>
      <c r="S59" s="9"/>
      <c r="U59" s="66" t="s">
        <v>160</v>
      </c>
      <c r="V59" s="67"/>
      <c r="W59" s="67"/>
      <c r="X59" s="67"/>
      <c r="Y59" s="67"/>
      <c r="Z59" s="67"/>
      <c r="AA59" s="67"/>
      <c r="AB59" s="67"/>
      <c r="AC59" s="67"/>
      <c r="AD59" s="67"/>
      <c r="AE59" s="67"/>
      <c r="AF59" s="67"/>
      <c r="AG59" s="67"/>
      <c r="AH59" s="67"/>
      <c r="AI59" s="67"/>
      <c r="AJ59" s="67"/>
      <c r="AK59" s="68"/>
    </row>
    <row r="60" spans="2:37" ht="15" customHeight="1" x14ac:dyDescent="0.25">
      <c r="B60" s="17"/>
      <c r="C60" s="9"/>
      <c r="D60" s="9"/>
      <c r="E60" s="9"/>
      <c r="F60" s="9"/>
      <c r="G60" s="9"/>
      <c r="H60" s="9"/>
      <c r="I60" s="9"/>
      <c r="J60" s="9"/>
      <c r="K60" s="9"/>
      <c r="L60" s="9"/>
      <c r="M60" s="9"/>
      <c r="N60" s="9"/>
      <c r="O60" s="9"/>
      <c r="P60" s="9"/>
      <c r="Q60" s="9"/>
      <c r="R60" s="18"/>
      <c r="S60" s="9"/>
      <c r="U60" s="66" t="s">
        <v>161</v>
      </c>
      <c r="V60" s="67"/>
      <c r="W60" s="67"/>
      <c r="X60" s="67"/>
      <c r="Y60" s="67"/>
      <c r="Z60" s="67"/>
      <c r="AA60" s="67"/>
      <c r="AB60" s="67"/>
      <c r="AC60" s="67"/>
      <c r="AD60" s="67"/>
      <c r="AE60" s="67"/>
      <c r="AF60" s="67"/>
      <c r="AG60" s="67"/>
      <c r="AH60" s="67"/>
      <c r="AI60" s="67"/>
      <c r="AJ60" s="67"/>
      <c r="AK60" s="68"/>
    </row>
    <row r="61" spans="2:37" ht="15" customHeight="1" x14ac:dyDescent="0.25">
      <c r="B61" s="17"/>
      <c r="C61" s="9"/>
      <c r="D61" s="9"/>
      <c r="E61" s="9"/>
      <c r="F61" s="9"/>
      <c r="G61" s="9"/>
      <c r="H61" s="9"/>
      <c r="I61" s="9"/>
      <c r="J61" s="9"/>
      <c r="K61" s="9"/>
      <c r="L61" s="9"/>
      <c r="M61" s="9"/>
      <c r="N61" s="9"/>
      <c r="O61" s="9"/>
      <c r="P61" s="9"/>
      <c r="Q61" s="9"/>
      <c r="R61" s="18"/>
      <c r="S61" s="9"/>
      <c r="U61" s="66"/>
      <c r="V61" s="67"/>
      <c r="W61" s="67"/>
      <c r="X61" s="67"/>
      <c r="Y61" s="67"/>
      <c r="Z61" s="67"/>
      <c r="AA61" s="67"/>
      <c r="AB61" s="67"/>
      <c r="AC61" s="67"/>
      <c r="AD61" s="67"/>
      <c r="AE61" s="67"/>
      <c r="AF61" s="67"/>
      <c r="AG61" s="67"/>
      <c r="AH61" s="67"/>
      <c r="AI61" s="67"/>
      <c r="AJ61" s="67"/>
      <c r="AK61" s="68"/>
    </row>
    <row r="62" spans="2:37" ht="15" customHeight="1" x14ac:dyDescent="0.25">
      <c r="B62" s="17"/>
      <c r="C62" s="9"/>
      <c r="D62" s="9"/>
      <c r="E62" s="9"/>
      <c r="F62" s="9"/>
      <c r="G62" s="9"/>
      <c r="H62" s="9"/>
      <c r="I62" s="9"/>
      <c r="J62" s="9"/>
      <c r="K62" s="9"/>
      <c r="L62" s="9"/>
      <c r="M62" s="9"/>
      <c r="N62" s="9"/>
      <c r="O62" s="9"/>
      <c r="P62" s="9"/>
      <c r="Q62" s="9"/>
      <c r="R62" s="18"/>
      <c r="S62" s="9"/>
      <c r="U62" s="72" t="s">
        <v>163</v>
      </c>
      <c r="V62" s="73"/>
      <c r="W62" s="73"/>
      <c r="X62" s="73"/>
      <c r="Y62" s="73"/>
      <c r="Z62" s="73"/>
      <c r="AA62" s="73"/>
      <c r="AB62" s="73"/>
      <c r="AC62" s="73"/>
      <c r="AD62" s="73"/>
      <c r="AE62" s="73"/>
      <c r="AF62" s="73"/>
      <c r="AG62" s="73"/>
      <c r="AH62" s="73"/>
      <c r="AI62" s="73"/>
      <c r="AJ62" s="73"/>
      <c r="AK62" s="74"/>
    </row>
    <row r="63" spans="2:37" ht="15" customHeight="1" x14ac:dyDescent="0.25">
      <c r="B63" s="17"/>
      <c r="C63" s="9"/>
      <c r="D63" s="9"/>
      <c r="E63" s="9"/>
      <c r="F63" s="9"/>
      <c r="G63" s="9"/>
      <c r="H63" s="9"/>
      <c r="I63" s="9"/>
      <c r="J63" s="9"/>
      <c r="K63" s="9"/>
      <c r="L63" s="9"/>
      <c r="M63" s="9"/>
      <c r="N63" s="9"/>
      <c r="O63" s="9"/>
      <c r="P63" s="9"/>
      <c r="Q63" s="9"/>
      <c r="R63" s="18"/>
      <c r="S63" s="9"/>
      <c r="U63" s="66" t="s">
        <v>182</v>
      </c>
      <c r="V63" s="67"/>
      <c r="W63" s="67"/>
      <c r="X63" s="67"/>
      <c r="Y63" s="67"/>
      <c r="Z63" s="67"/>
      <c r="AA63" s="67"/>
      <c r="AB63" s="67"/>
      <c r="AC63" s="67"/>
      <c r="AD63" s="67"/>
      <c r="AE63" s="67"/>
      <c r="AF63" s="67"/>
      <c r="AG63" s="67"/>
      <c r="AH63" s="67"/>
      <c r="AI63" s="67"/>
      <c r="AJ63" s="67"/>
      <c r="AK63" s="68"/>
    </row>
    <row r="64" spans="2:37" ht="15" customHeight="1" x14ac:dyDescent="0.25">
      <c r="B64" s="17"/>
      <c r="C64" s="9"/>
      <c r="D64" s="9"/>
      <c r="E64" s="9"/>
      <c r="F64" s="9"/>
      <c r="G64" s="9"/>
      <c r="H64" s="9"/>
      <c r="I64" s="9"/>
      <c r="J64" s="9"/>
      <c r="K64" s="9"/>
      <c r="L64" s="9"/>
      <c r="M64" s="9"/>
      <c r="N64" s="9"/>
      <c r="O64" s="9"/>
      <c r="P64" s="9"/>
      <c r="Q64" s="9"/>
      <c r="R64" s="18"/>
      <c r="S64" s="9"/>
      <c r="U64" s="66" t="s">
        <v>183</v>
      </c>
      <c r="V64" s="67"/>
      <c r="W64" s="67"/>
      <c r="X64" s="67"/>
      <c r="Y64" s="67"/>
      <c r="Z64" s="67"/>
      <c r="AA64" s="67"/>
      <c r="AB64" s="67"/>
      <c r="AC64" s="67"/>
      <c r="AD64" s="67"/>
      <c r="AE64" s="67"/>
      <c r="AF64" s="67"/>
      <c r="AG64" s="67"/>
      <c r="AH64" s="67"/>
      <c r="AI64" s="67"/>
      <c r="AJ64" s="67"/>
      <c r="AK64" s="68"/>
    </row>
    <row r="65" spans="2:37" ht="15" customHeight="1" x14ac:dyDescent="0.25">
      <c r="B65" s="17"/>
      <c r="C65" s="9"/>
      <c r="D65" s="9"/>
      <c r="E65" s="9"/>
      <c r="F65" s="9"/>
      <c r="G65" s="9"/>
      <c r="H65" s="9"/>
      <c r="I65" s="9"/>
      <c r="J65" s="9"/>
      <c r="K65" s="9"/>
      <c r="L65" s="9"/>
      <c r="M65" s="9"/>
      <c r="N65" s="9"/>
      <c r="O65" s="9"/>
      <c r="P65" s="9"/>
      <c r="Q65" s="9"/>
      <c r="R65" s="18"/>
      <c r="S65" s="9"/>
      <c r="U65" s="66" t="s">
        <v>155</v>
      </c>
      <c r="V65" s="67"/>
      <c r="W65" s="67"/>
      <c r="X65" s="67"/>
      <c r="Y65" s="67"/>
      <c r="Z65" s="67"/>
      <c r="AA65" s="67"/>
      <c r="AB65" s="67"/>
      <c r="AC65" s="67"/>
      <c r="AD65" s="67"/>
      <c r="AE65" s="67"/>
      <c r="AF65" s="67"/>
      <c r="AG65" s="67"/>
      <c r="AH65" s="67"/>
      <c r="AI65" s="67"/>
      <c r="AJ65" s="67"/>
      <c r="AK65" s="68"/>
    </row>
    <row r="66" spans="2:37" ht="15" customHeight="1" x14ac:dyDescent="0.25">
      <c r="B66" s="17"/>
      <c r="C66" s="9"/>
      <c r="D66" s="9"/>
      <c r="E66" s="9"/>
      <c r="F66" s="9"/>
      <c r="G66" s="9"/>
      <c r="H66" s="9"/>
      <c r="I66" s="9"/>
      <c r="J66" s="9"/>
      <c r="K66" s="9"/>
      <c r="L66" s="9"/>
      <c r="M66" s="9"/>
      <c r="N66" s="9"/>
      <c r="O66" s="9"/>
      <c r="P66" s="9"/>
      <c r="Q66" s="9"/>
      <c r="R66" s="18"/>
      <c r="S66" s="9"/>
      <c r="U66" s="66"/>
      <c r="V66" s="67"/>
      <c r="W66" s="67"/>
      <c r="X66" s="67"/>
      <c r="Y66" s="67"/>
      <c r="Z66" s="67"/>
      <c r="AA66" s="67"/>
      <c r="AB66" s="67"/>
      <c r="AC66" s="67"/>
      <c r="AD66" s="67"/>
      <c r="AE66" s="67"/>
      <c r="AF66" s="67"/>
      <c r="AG66" s="67"/>
      <c r="AH66" s="67"/>
      <c r="AI66" s="67"/>
      <c r="AJ66" s="67"/>
      <c r="AK66" s="68"/>
    </row>
    <row r="67" spans="2:37" ht="15.75" customHeight="1" thickBot="1" x14ac:dyDescent="0.3">
      <c r="B67" s="20"/>
      <c r="C67" s="28"/>
      <c r="D67" s="28"/>
      <c r="E67" s="28"/>
      <c r="F67" s="28"/>
      <c r="G67" s="28"/>
      <c r="H67" s="28"/>
      <c r="I67" s="28"/>
      <c r="J67" s="28"/>
      <c r="K67" s="28"/>
      <c r="L67" s="28"/>
      <c r="M67" s="28"/>
      <c r="N67" s="28"/>
      <c r="O67" s="28"/>
      <c r="P67" s="28"/>
      <c r="Q67" s="28"/>
      <c r="R67" s="19"/>
      <c r="S67" s="9"/>
      <c r="U67" s="69" t="s">
        <v>156</v>
      </c>
      <c r="V67" s="70"/>
      <c r="W67" s="70"/>
      <c r="X67" s="70"/>
      <c r="Y67" s="70"/>
      <c r="Z67" s="70"/>
      <c r="AA67" s="70"/>
      <c r="AB67" s="70"/>
      <c r="AC67" s="70"/>
      <c r="AD67" s="70"/>
      <c r="AE67" s="70"/>
      <c r="AF67" s="70"/>
      <c r="AG67" s="70"/>
      <c r="AH67" s="70"/>
      <c r="AI67" s="70"/>
      <c r="AJ67" s="70"/>
      <c r="AK67" s="71"/>
    </row>
  </sheetData>
  <sheetProtection algorithmName="SHA-512" hashValue="aYZJjMuZBAbcRdtHkFjR7FNjPU9EF8K41JiKBBTBd9XRBW8W+BvRt1ZWRBTjFd74T9hUtHjF4o2Bf32lw3IGaQ==" saltValue="ZJFqYILIFxGVOXos6WZHmw==" spinCount="100000" sheet="1" selectLockedCells="1"/>
  <mergeCells count="66">
    <mergeCell ref="U23:AK23"/>
    <mergeCell ref="U24:AK24"/>
    <mergeCell ref="U25:AK25"/>
    <mergeCell ref="U27:AK27"/>
    <mergeCell ref="U28:AK28"/>
    <mergeCell ref="U26:AK26"/>
    <mergeCell ref="U18:AK18"/>
    <mergeCell ref="U17:AK17"/>
    <mergeCell ref="U20:AK20"/>
    <mergeCell ref="U21:AK21"/>
    <mergeCell ref="U22:AK22"/>
    <mergeCell ref="B2:R3"/>
    <mergeCell ref="U2:AK3"/>
    <mergeCell ref="U4:AK4"/>
    <mergeCell ref="U5:AK5"/>
    <mergeCell ref="U19:AK19"/>
    <mergeCell ref="U6:AK6"/>
    <mergeCell ref="U9:AK9"/>
    <mergeCell ref="U10:AK10"/>
    <mergeCell ref="U11:AK11"/>
    <mergeCell ref="U12:AK12"/>
    <mergeCell ref="U7:AK7"/>
    <mergeCell ref="U8:AK8"/>
    <mergeCell ref="U13:AK13"/>
    <mergeCell ref="U14:AK14"/>
    <mergeCell ref="U15:AK15"/>
    <mergeCell ref="U16:AK16"/>
    <mergeCell ref="U30:AK30"/>
    <mergeCell ref="U32:AK32"/>
    <mergeCell ref="U33:AK33"/>
    <mergeCell ref="U34:AK34"/>
    <mergeCell ref="U29:AK29"/>
    <mergeCell ref="U35:AK35"/>
    <mergeCell ref="U37:AK37"/>
    <mergeCell ref="U38:AK38"/>
    <mergeCell ref="U39:AK39"/>
    <mergeCell ref="U40:AK40"/>
    <mergeCell ref="U36:AK36"/>
    <mergeCell ref="U41:AK41"/>
    <mergeCell ref="U42:AK42"/>
    <mergeCell ref="U43:AK43"/>
    <mergeCell ref="U44:AK44"/>
    <mergeCell ref="U46:AK46"/>
    <mergeCell ref="U54:AK54"/>
    <mergeCell ref="U55:AK55"/>
    <mergeCell ref="U47:AK47"/>
    <mergeCell ref="U45:AK45"/>
    <mergeCell ref="U48:AK48"/>
    <mergeCell ref="U49:AK49"/>
    <mergeCell ref="U50:AK50"/>
    <mergeCell ref="U66:AK66"/>
    <mergeCell ref="U67:AK67"/>
    <mergeCell ref="U31:AK31"/>
    <mergeCell ref="U61:AK61"/>
    <mergeCell ref="U62:AK62"/>
    <mergeCell ref="U63:AK63"/>
    <mergeCell ref="U64:AK64"/>
    <mergeCell ref="U65:AK65"/>
    <mergeCell ref="U56:AK56"/>
    <mergeCell ref="U57:AK57"/>
    <mergeCell ref="U58:AK58"/>
    <mergeCell ref="U59:AK59"/>
    <mergeCell ref="U60:AK60"/>
    <mergeCell ref="U51:AK51"/>
    <mergeCell ref="U52:AK52"/>
    <mergeCell ref="U53:AK53"/>
  </mergeCells>
  <hyperlinks>
    <hyperlink ref="U10" r:id="rId1" xr:uid="{00000000-0004-0000-0000-000000000000}"/>
  </hyperlinks>
  <pageMargins left="0.23622047244094491" right="0.23622047244094491" top="0.74803149606299213" bottom="0.74803149606299213" header="0.31496062992125984" footer="0.31496062992125984"/>
  <pageSetup paperSize="9" scale="70" orientation="portrait" r:id="rId2"/>
  <colBreaks count="1" manualBreakCount="1">
    <brk id="19"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AE161"/>
  <sheetViews>
    <sheetView zoomScaleNormal="100" workbookViewId="0">
      <selection activeCell="L3" sqref="L3:S3"/>
    </sheetView>
  </sheetViews>
  <sheetFormatPr defaultRowHeight="15" x14ac:dyDescent="0.25"/>
  <cols>
    <col min="1" max="5" width="1.7109375" style="7" customWidth="1"/>
    <col min="6" max="6" width="9.140625" style="7"/>
    <col min="7" max="7" width="1.7109375" style="7" customWidth="1"/>
    <col min="8" max="8" width="9.140625" style="7"/>
    <col min="9" max="9" width="1.7109375" style="7" customWidth="1"/>
    <col min="10" max="16" width="9.7109375" style="7" customWidth="1"/>
    <col min="17" max="19" width="11.7109375" style="7" customWidth="1"/>
    <col min="20" max="20" width="1.7109375" style="7" customWidth="1"/>
    <col min="21" max="16384" width="9.140625" style="7"/>
  </cols>
  <sheetData>
    <row r="1" spans="5:20" ht="15.75" thickBot="1" x14ac:dyDescent="0.3"/>
    <row r="2" spans="5:20" ht="6" customHeight="1" x14ac:dyDescent="0.25">
      <c r="E2" s="14"/>
      <c r="F2" s="15"/>
      <c r="G2" s="15"/>
      <c r="H2" s="15"/>
      <c r="I2" s="15"/>
      <c r="J2" s="15"/>
      <c r="K2" s="15"/>
      <c r="L2" s="15"/>
      <c r="M2" s="15"/>
      <c r="N2" s="15"/>
      <c r="O2" s="15"/>
      <c r="P2" s="15"/>
      <c r="Q2" s="15"/>
      <c r="R2" s="15"/>
      <c r="S2" s="15"/>
      <c r="T2" s="16"/>
    </row>
    <row r="3" spans="5:20" ht="18.75" x14ac:dyDescent="0.25">
      <c r="E3" s="3"/>
      <c r="F3" s="143" t="s">
        <v>61</v>
      </c>
      <c r="G3" s="144"/>
      <c r="H3" s="144"/>
      <c r="I3" s="144"/>
      <c r="J3" s="144"/>
      <c r="K3" s="145"/>
      <c r="L3" s="158"/>
      <c r="M3" s="159"/>
      <c r="N3" s="159"/>
      <c r="O3" s="159"/>
      <c r="P3" s="159"/>
      <c r="Q3" s="159"/>
      <c r="R3" s="159"/>
      <c r="S3" s="160"/>
      <c r="T3" s="6"/>
    </row>
    <row r="4" spans="5:20" ht="6" customHeight="1" x14ac:dyDescent="0.25">
      <c r="E4" s="17"/>
      <c r="F4" s="9"/>
      <c r="G4" s="9"/>
      <c r="H4" s="9"/>
      <c r="I4" s="9"/>
      <c r="J4" s="9"/>
      <c r="K4" s="9"/>
      <c r="L4" s="9"/>
      <c r="M4" s="9"/>
      <c r="N4" s="9"/>
      <c r="O4" s="9"/>
      <c r="P4" s="9"/>
      <c r="Q4" s="9"/>
      <c r="R4" s="9"/>
      <c r="S4" s="9"/>
      <c r="T4" s="18"/>
    </row>
    <row r="5" spans="5:20" ht="18.75" x14ac:dyDescent="0.25">
      <c r="E5" s="3"/>
      <c r="F5" s="143" t="s">
        <v>62</v>
      </c>
      <c r="G5" s="144"/>
      <c r="H5" s="145"/>
      <c r="I5" s="161"/>
      <c r="J5" s="162"/>
      <c r="K5" s="162"/>
      <c r="L5" s="162"/>
      <c r="M5" s="162"/>
      <c r="N5" s="162"/>
      <c r="O5" s="162"/>
      <c r="P5" s="162"/>
      <c r="Q5" s="162"/>
      <c r="R5" s="162"/>
      <c r="S5" s="163"/>
      <c r="T5" s="4"/>
    </row>
    <row r="6" spans="5:20" ht="6" customHeight="1" x14ac:dyDescent="0.25">
      <c r="E6" s="17"/>
      <c r="F6" s="9"/>
      <c r="G6" s="9"/>
      <c r="H6" s="9"/>
      <c r="I6" s="9"/>
      <c r="J6" s="9"/>
      <c r="K6" s="9"/>
      <c r="L6" s="9"/>
      <c r="M6" s="9"/>
      <c r="N6" s="9"/>
      <c r="O6" s="9"/>
      <c r="P6" s="9"/>
      <c r="Q6" s="9"/>
      <c r="R6" s="9"/>
      <c r="S6" s="9"/>
      <c r="T6" s="18"/>
    </row>
    <row r="7" spans="5:20" ht="18.75" x14ac:dyDescent="0.25">
      <c r="E7" s="3"/>
      <c r="F7" s="143" t="s">
        <v>63</v>
      </c>
      <c r="G7" s="144"/>
      <c r="H7" s="144"/>
      <c r="I7" s="144"/>
      <c r="J7" s="144"/>
      <c r="K7" s="144"/>
      <c r="L7" s="144"/>
      <c r="M7" s="144"/>
      <c r="N7" s="144"/>
      <c r="O7" s="144"/>
      <c r="P7" s="144"/>
      <c r="Q7" s="144"/>
      <c r="R7" s="144"/>
      <c r="S7" s="145"/>
      <c r="T7" s="4"/>
    </row>
    <row r="8" spans="5:20" x14ac:dyDescent="0.25">
      <c r="E8" s="17"/>
      <c r="F8" s="146"/>
      <c r="G8" s="147"/>
      <c r="H8" s="147"/>
      <c r="I8" s="147"/>
      <c r="J8" s="147"/>
      <c r="K8" s="147"/>
      <c r="L8" s="147"/>
      <c r="M8" s="147"/>
      <c r="N8" s="147"/>
      <c r="O8" s="147"/>
      <c r="P8" s="147"/>
      <c r="Q8" s="147"/>
      <c r="R8" s="147"/>
      <c r="S8" s="148"/>
      <c r="T8" s="18"/>
    </row>
    <row r="9" spans="5:20" x14ac:dyDescent="0.25">
      <c r="E9" s="17"/>
      <c r="F9" s="149"/>
      <c r="G9" s="150"/>
      <c r="H9" s="150"/>
      <c r="I9" s="150"/>
      <c r="J9" s="150"/>
      <c r="K9" s="150"/>
      <c r="L9" s="150"/>
      <c r="M9" s="150"/>
      <c r="N9" s="150"/>
      <c r="O9" s="150"/>
      <c r="P9" s="150"/>
      <c r="Q9" s="150"/>
      <c r="R9" s="150"/>
      <c r="S9" s="151"/>
      <c r="T9" s="18"/>
    </row>
    <row r="10" spans="5:20" x14ac:dyDescent="0.25">
      <c r="E10" s="17"/>
      <c r="F10" s="149"/>
      <c r="G10" s="150"/>
      <c r="H10" s="150"/>
      <c r="I10" s="150"/>
      <c r="J10" s="150"/>
      <c r="K10" s="150"/>
      <c r="L10" s="150"/>
      <c r="M10" s="150"/>
      <c r="N10" s="150"/>
      <c r="O10" s="150"/>
      <c r="P10" s="150"/>
      <c r="Q10" s="150"/>
      <c r="R10" s="150"/>
      <c r="S10" s="151"/>
      <c r="T10" s="18"/>
    </row>
    <row r="11" spans="5:20" x14ac:dyDescent="0.25">
      <c r="E11" s="17"/>
      <c r="F11" s="149"/>
      <c r="G11" s="150"/>
      <c r="H11" s="150"/>
      <c r="I11" s="150"/>
      <c r="J11" s="150"/>
      <c r="K11" s="150"/>
      <c r="L11" s="150"/>
      <c r="M11" s="150"/>
      <c r="N11" s="150"/>
      <c r="O11" s="150"/>
      <c r="P11" s="150"/>
      <c r="Q11" s="150"/>
      <c r="R11" s="150"/>
      <c r="S11" s="151"/>
      <c r="T11" s="18"/>
    </row>
    <row r="12" spans="5:20" x14ac:dyDescent="0.25">
      <c r="E12" s="17"/>
      <c r="F12" s="149"/>
      <c r="G12" s="150"/>
      <c r="H12" s="150"/>
      <c r="I12" s="150"/>
      <c r="J12" s="150"/>
      <c r="K12" s="150"/>
      <c r="L12" s="150"/>
      <c r="M12" s="150"/>
      <c r="N12" s="150"/>
      <c r="O12" s="150"/>
      <c r="P12" s="150"/>
      <c r="Q12" s="150"/>
      <c r="R12" s="150"/>
      <c r="S12" s="151"/>
      <c r="T12" s="18"/>
    </row>
    <row r="13" spans="5:20" x14ac:dyDescent="0.25">
      <c r="E13" s="17"/>
      <c r="F13" s="149"/>
      <c r="G13" s="150"/>
      <c r="H13" s="150"/>
      <c r="I13" s="150"/>
      <c r="J13" s="150"/>
      <c r="K13" s="150"/>
      <c r="L13" s="150"/>
      <c r="M13" s="150"/>
      <c r="N13" s="150"/>
      <c r="O13" s="150"/>
      <c r="P13" s="150"/>
      <c r="Q13" s="150"/>
      <c r="R13" s="150"/>
      <c r="S13" s="151"/>
      <c r="T13" s="18"/>
    </row>
    <row r="14" spans="5:20" x14ac:dyDescent="0.25">
      <c r="E14" s="17"/>
      <c r="F14" s="149"/>
      <c r="G14" s="150"/>
      <c r="H14" s="150"/>
      <c r="I14" s="150"/>
      <c r="J14" s="150"/>
      <c r="K14" s="150"/>
      <c r="L14" s="150"/>
      <c r="M14" s="150"/>
      <c r="N14" s="150"/>
      <c r="O14" s="150"/>
      <c r="P14" s="150"/>
      <c r="Q14" s="150"/>
      <c r="R14" s="150"/>
      <c r="S14" s="151"/>
      <c r="T14" s="18"/>
    </row>
    <row r="15" spans="5:20" x14ac:dyDescent="0.25">
      <c r="E15" s="17"/>
      <c r="F15" s="149"/>
      <c r="G15" s="150"/>
      <c r="H15" s="150"/>
      <c r="I15" s="150"/>
      <c r="J15" s="150"/>
      <c r="K15" s="150"/>
      <c r="L15" s="150"/>
      <c r="M15" s="150"/>
      <c r="N15" s="150"/>
      <c r="O15" s="150"/>
      <c r="P15" s="150"/>
      <c r="Q15" s="150"/>
      <c r="R15" s="150"/>
      <c r="S15" s="151"/>
      <c r="T15" s="18"/>
    </row>
    <row r="16" spans="5:20" x14ac:dyDescent="0.25">
      <c r="E16" s="17"/>
      <c r="F16" s="152"/>
      <c r="G16" s="153"/>
      <c r="H16" s="153"/>
      <c r="I16" s="153"/>
      <c r="J16" s="153"/>
      <c r="K16" s="153"/>
      <c r="L16" s="153"/>
      <c r="M16" s="153"/>
      <c r="N16" s="153"/>
      <c r="O16" s="153"/>
      <c r="P16" s="153"/>
      <c r="Q16" s="153"/>
      <c r="R16" s="153"/>
      <c r="S16" s="154"/>
      <c r="T16" s="18"/>
    </row>
    <row r="17" spans="5:30" ht="6" customHeight="1" x14ac:dyDescent="0.25">
      <c r="E17" s="17"/>
      <c r="F17" s="43"/>
      <c r="G17" s="43"/>
      <c r="H17" s="43"/>
      <c r="I17" s="43"/>
      <c r="J17" s="43"/>
      <c r="K17" s="43"/>
      <c r="L17" s="43"/>
      <c r="M17" s="43"/>
      <c r="N17" s="43"/>
      <c r="O17" s="43"/>
      <c r="P17" s="43"/>
      <c r="Q17" s="43"/>
      <c r="R17" s="43"/>
      <c r="S17" s="43"/>
      <c r="T17" s="18"/>
    </row>
    <row r="18" spans="5:30" ht="18.75" x14ac:dyDescent="0.25">
      <c r="E18" s="17"/>
      <c r="F18" s="5" t="s">
        <v>64</v>
      </c>
      <c r="G18" s="155">
        <v>43893</v>
      </c>
      <c r="H18" s="156"/>
      <c r="I18" s="156"/>
      <c r="J18" s="156"/>
      <c r="K18" s="156"/>
      <c r="L18" s="156"/>
      <c r="M18" s="156"/>
      <c r="N18" s="156"/>
      <c r="O18" s="156"/>
      <c r="P18" s="156"/>
      <c r="Q18" s="156"/>
      <c r="R18" s="156"/>
      <c r="S18" s="157"/>
      <c r="T18" s="18"/>
    </row>
    <row r="19" spans="5:30" ht="6" customHeight="1" thickBot="1" x14ac:dyDescent="0.3">
      <c r="E19" s="20"/>
      <c r="F19" s="21"/>
      <c r="G19" s="22"/>
      <c r="H19" s="22"/>
      <c r="I19" s="22"/>
      <c r="J19" s="22"/>
      <c r="K19" s="22"/>
      <c r="L19" s="22"/>
      <c r="M19" s="22"/>
      <c r="N19" s="22"/>
      <c r="O19" s="22"/>
      <c r="P19" s="22"/>
      <c r="Q19" s="22"/>
      <c r="R19" s="22"/>
      <c r="S19" s="22"/>
      <c r="T19" s="19"/>
    </row>
    <row r="20" spans="5:30" ht="6" customHeight="1" x14ac:dyDescent="0.25">
      <c r="E20" s="9"/>
      <c r="F20" s="12"/>
      <c r="G20" s="13"/>
      <c r="H20" s="13"/>
      <c r="I20" s="13"/>
      <c r="J20" s="13"/>
      <c r="K20" s="13"/>
      <c r="L20" s="13"/>
      <c r="M20" s="13"/>
      <c r="N20" s="13"/>
      <c r="O20" s="13"/>
      <c r="P20" s="13"/>
      <c r="Q20" s="13"/>
      <c r="R20" s="13"/>
      <c r="S20" s="13"/>
      <c r="T20" s="9"/>
    </row>
    <row r="21" spans="5:30" ht="9.9499999999999993" customHeight="1" x14ac:dyDescent="0.25">
      <c r="F21" s="12"/>
      <c r="G21" s="13"/>
      <c r="H21" s="13"/>
      <c r="I21" s="13"/>
      <c r="J21" s="13"/>
      <c r="K21" s="13"/>
      <c r="L21" s="13"/>
      <c r="M21" s="13"/>
      <c r="N21" s="13"/>
      <c r="O21" s="13"/>
      <c r="P21" s="13"/>
      <c r="Q21" s="13"/>
      <c r="R21" s="13"/>
      <c r="S21" s="13"/>
    </row>
    <row r="22" spans="5:30" ht="6" customHeight="1" thickBot="1" x14ac:dyDescent="0.3"/>
    <row r="23" spans="5:30" ht="5.0999999999999996" customHeight="1" x14ac:dyDescent="0.25">
      <c r="E23" s="14"/>
      <c r="F23" s="15"/>
      <c r="G23" s="15"/>
      <c r="H23" s="15"/>
      <c r="I23" s="15"/>
      <c r="J23" s="15"/>
      <c r="K23" s="15"/>
      <c r="L23" s="15"/>
      <c r="M23" s="15"/>
      <c r="N23" s="15"/>
      <c r="O23" s="15"/>
      <c r="P23" s="15"/>
      <c r="Q23" s="15"/>
      <c r="R23" s="15"/>
      <c r="S23" s="15"/>
      <c r="T23" s="16"/>
    </row>
    <row r="24" spans="5:30" s="10" customFormat="1" ht="18.75" x14ac:dyDescent="0.3">
      <c r="E24" s="23"/>
      <c r="F24" s="1" t="s">
        <v>29</v>
      </c>
      <c r="G24" s="24"/>
      <c r="H24" s="105" t="s">
        <v>67</v>
      </c>
      <c r="I24" s="105"/>
      <c r="J24" s="105"/>
      <c r="K24" s="105"/>
      <c r="L24" s="105"/>
      <c r="M24" s="105"/>
      <c r="N24" s="105"/>
      <c r="O24" s="105"/>
      <c r="P24" s="105"/>
      <c r="Q24" s="105"/>
      <c r="R24" s="105"/>
      <c r="S24" s="105"/>
      <c r="T24" s="2"/>
      <c r="U24" s="8"/>
      <c r="V24" s="8"/>
      <c r="W24" s="8"/>
      <c r="X24" s="8"/>
      <c r="Y24" s="8"/>
      <c r="Z24" s="8"/>
      <c r="AA24" s="8"/>
      <c r="AB24" s="8"/>
      <c r="AC24" s="8"/>
      <c r="AD24" s="8"/>
    </row>
    <row r="25" spans="5:30" s="10" customFormat="1" ht="18.75" x14ac:dyDescent="0.3">
      <c r="E25" s="23"/>
      <c r="F25" s="24"/>
      <c r="G25" s="24"/>
      <c r="H25" s="140" t="s">
        <v>149</v>
      </c>
      <c r="I25" s="140"/>
      <c r="J25" s="140"/>
      <c r="K25" s="140"/>
      <c r="L25" s="140"/>
      <c r="M25" s="140"/>
      <c r="N25" s="140"/>
      <c r="O25" s="140"/>
      <c r="P25" s="140"/>
      <c r="Q25" s="140"/>
      <c r="R25" s="140"/>
      <c r="S25" s="140"/>
      <c r="T25" s="25"/>
      <c r="U25" s="11"/>
      <c r="V25" s="11"/>
      <c r="W25" s="11"/>
      <c r="X25" s="11"/>
      <c r="Y25" s="11"/>
      <c r="Z25" s="11"/>
      <c r="AA25" s="11"/>
      <c r="AB25" s="11"/>
      <c r="AC25" s="11"/>
      <c r="AD25" s="11"/>
    </row>
    <row r="26" spans="5:30" ht="5.0999999999999996" customHeight="1" x14ac:dyDescent="0.25">
      <c r="E26" s="17"/>
      <c r="F26" s="9"/>
      <c r="G26" s="9"/>
      <c r="H26" s="9"/>
      <c r="I26" s="9"/>
      <c r="J26" s="9"/>
      <c r="K26" s="9"/>
      <c r="L26" s="9"/>
      <c r="M26" s="9"/>
      <c r="N26" s="9"/>
      <c r="O26" s="9"/>
      <c r="P26" s="9"/>
      <c r="Q26" s="9"/>
      <c r="R26" s="9"/>
      <c r="S26" s="9"/>
      <c r="T26" s="18"/>
    </row>
    <row r="27" spans="5:30" ht="18.75" x14ac:dyDescent="0.3">
      <c r="E27" s="17"/>
      <c r="F27" s="9"/>
      <c r="G27" s="9"/>
      <c r="H27" s="24" t="s">
        <v>30</v>
      </c>
      <c r="I27" s="24"/>
      <c r="J27" s="105" t="s">
        <v>68</v>
      </c>
      <c r="K27" s="105"/>
      <c r="L27" s="105"/>
      <c r="M27" s="105"/>
      <c r="N27" s="105"/>
      <c r="O27" s="105"/>
      <c r="P27" s="105"/>
      <c r="Q27" s="105"/>
      <c r="R27" s="105"/>
      <c r="S27" s="9"/>
      <c r="T27" s="18"/>
    </row>
    <row r="28" spans="5:30" ht="5.0999999999999996" customHeight="1" x14ac:dyDescent="0.25">
      <c r="E28" s="17"/>
      <c r="F28" s="9"/>
      <c r="G28" s="9"/>
      <c r="H28" s="9"/>
      <c r="I28" s="9"/>
      <c r="J28" s="9"/>
      <c r="K28" s="9"/>
      <c r="L28" s="9"/>
      <c r="M28" s="9"/>
      <c r="N28" s="9"/>
      <c r="O28" s="9"/>
      <c r="P28" s="9"/>
      <c r="Q28" s="9"/>
      <c r="R28" s="9"/>
      <c r="S28" s="9"/>
      <c r="T28" s="18"/>
    </row>
    <row r="29" spans="5:30" x14ac:dyDescent="0.25">
      <c r="E29" s="17"/>
      <c r="F29" s="9"/>
      <c r="G29" s="9"/>
      <c r="H29" s="9"/>
      <c r="I29" s="9"/>
      <c r="J29" s="124" t="s">
        <v>31</v>
      </c>
      <c r="K29" s="125"/>
      <c r="L29" s="125"/>
      <c r="M29" s="125"/>
      <c r="N29" s="125"/>
      <c r="O29" s="125"/>
      <c r="P29" s="125"/>
      <c r="Q29" s="126"/>
      <c r="R29" s="164">
        <v>0</v>
      </c>
      <c r="S29" s="165"/>
      <c r="T29" s="4"/>
    </row>
    <row r="30" spans="5:30" ht="5.0999999999999996" customHeight="1" x14ac:dyDescent="0.25">
      <c r="E30" s="17"/>
      <c r="F30" s="9"/>
      <c r="G30" s="9"/>
      <c r="H30" s="9"/>
      <c r="I30" s="9"/>
      <c r="J30" s="9"/>
      <c r="K30" s="9"/>
      <c r="L30" s="9"/>
      <c r="M30" s="9"/>
      <c r="N30" s="9"/>
      <c r="O30" s="9"/>
      <c r="P30" s="9"/>
      <c r="Q30" s="9"/>
      <c r="R30" s="9"/>
      <c r="S30" s="9"/>
      <c r="T30" s="18"/>
    </row>
    <row r="31" spans="5:30" x14ac:dyDescent="0.25">
      <c r="E31" s="17"/>
      <c r="F31" s="9"/>
      <c r="G31" s="9"/>
      <c r="H31" s="9"/>
      <c r="I31" s="9"/>
      <c r="J31" s="124" t="s">
        <v>65</v>
      </c>
      <c r="K31" s="125"/>
      <c r="L31" s="125"/>
      <c r="M31" s="125"/>
      <c r="N31" s="125"/>
      <c r="O31" s="125"/>
      <c r="P31" s="125"/>
      <c r="Q31" s="126"/>
      <c r="R31" s="130">
        <v>2.4</v>
      </c>
      <c r="S31" s="131"/>
      <c r="T31" s="4"/>
    </row>
    <row r="32" spans="5:30" ht="5.0999999999999996" customHeight="1" x14ac:dyDescent="0.25">
      <c r="E32" s="17"/>
      <c r="F32" s="9"/>
      <c r="G32" s="9"/>
      <c r="H32" s="9"/>
      <c r="I32" s="9"/>
      <c r="J32" s="9"/>
      <c r="K32" s="9"/>
      <c r="L32" s="9"/>
      <c r="M32" s="9"/>
      <c r="N32" s="9"/>
      <c r="O32" s="9"/>
      <c r="P32" s="9"/>
      <c r="Q32" s="9"/>
      <c r="R32" s="9"/>
      <c r="S32" s="9"/>
      <c r="T32" s="18"/>
    </row>
    <row r="33" spans="5:20" x14ac:dyDescent="0.25">
      <c r="E33" s="17"/>
      <c r="F33" s="9"/>
      <c r="G33" s="9"/>
      <c r="H33" s="9"/>
      <c r="I33" s="9"/>
      <c r="J33" s="98" t="s">
        <v>32</v>
      </c>
      <c r="K33" s="99"/>
      <c r="L33" s="99"/>
      <c r="M33" s="99"/>
      <c r="N33" s="99"/>
      <c r="O33" s="99"/>
      <c r="P33" s="99"/>
      <c r="Q33" s="100"/>
      <c r="R33" s="132">
        <f>R29*R31</f>
        <v>0</v>
      </c>
      <c r="S33" s="133"/>
      <c r="T33" s="4"/>
    </row>
    <row r="34" spans="5:20" ht="5.0999999999999996" customHeight="1" x14ac:dyDescent="0.25">
      <c r="E34" s="17"/>
      <c r="F34" s="9"/>
      <c r="G34" s="9"/>
      <c r="H34" s="9"/>
      <c r="I34" s="9"/>
      <c r="J34" s="9"/>
      <c r="K34" s="9"/>
      <c r="L34" s="9"/>
      <c r="M34" s="9"/>
      <c r="N34" s="9"/>
      <c r="O34" s="9"/>
      <c r="P34" s="9"/>
      <c r="Q34" s="9"/>
      <c r="R34" s="9"/>
      <c r="S34" s="9"/>
      <c r="T34" s="18"/>
    </row>
    <row r="35" spans="5:20" ht="18.75" x14ac:dyDescent="0.3">
      <c r="E35" s="17"/>
      <c r="F35" s="9"/>
      <c r="G35" s="9"/>
      <c r="H35" s="24" t="s">
        <v>33</v>
      </c>
      <c r="I35" s="24"/>
      <c r="J35" s="140" t="s">
        <v>69</v>
      </c>
      <c r="K35" s="140"/>
      <c r="L35" s="140"/>
      <c r="M35" s="140"/>
      <c r="N35" s="140"/>
      <c r="O35" s="140"/>
      <c r="P35" s="140"/>
      <c r="Q35" s="140"/>
      <c r="R35" s="140"/>
      <c r="S35" s="9"/>
      <c r="T35" s="18"/>
    </row>
    <row r="36" spans="5:20" ht="5.0999999999999996" customHeight="1" x14ac:dyDescent="0.25">
      <c r="E36" s="17"/>
      <c r="F36" s="9"/>
      <c r="G36" s="9"/>
      <c r="H36" s="9"/>
      <c r="I36" s="9"/>
      <c r="J36" s="9"/>
      <c r="K36" s="9"/>
      <c r="L36" s="9"/>
      <c r="M36" s="9"/>
      <c r="N36" s="9"/>
      <c r="O36" s="9"/>
      <c r="P36" s="9"/>
      <c r="Q36" s="9"/>
      <c r="R36" s="9"/>
      <c r="S36" s="9"/>
      <c r="T36" s="18"/>
    </row>
    <row r="37" spans="5:20" x14ac:dyDescent="0.25">
      <c r="E37" s="17"/>
      <c r="F37" s="9"/>
      <c r="G37" s="9"/>
      <c r="H37" s="9"/>
      <c r="I37" s="9"/>
      <c r="J37" s="124" t="s">
        <v>66</v>
      </c>
      <c r="K37" s="125"/>
      <c r="L37" s="125"/>
      <c r="M37" s="125"/>
      <c r="N37" s="125"/>
      <c r="O37" s="125"/>
      <c r="P37" s="125"/>
      <c r="Q37" s="126"/>
      <c r="R37" s="134">
        <v>110</v>
      </c>
      <c r="S37" s="135"/>
      <c r="T37" s="4"/>
    </row>
    <row r="38" spans="5:20" ht="5.0999999999999996" customHeight="1" x14ac:dyDescent="0.25">
      <c r="E38" s="17"/>
      <c r="F38" s="9"/>
      <c r="G38" s="9"/>
      <c r="H38" s="9"/>
      <c r="I38" s="9"/>
      <c r="J38" s="26"/>
      <c r="K38" s="26"/>
      <c r="L38" s="26"/>
      <c r="M38" s="26"/>
      <c r="N38" s="26"/>
      <c r="O38" s="26"/>
      <c r="P38" s="26"/>
      <c r="Q38" s="26"/>
      <c r="R38" s="27"/>
      <c r="S38" s="27"/>
      <c r="T38" s="18"/>
    </row>
    <row r="39" spans="5:20" x14ac:dyDescent="0.25">
      <c r="E39" s="17"/>
      <c r="F39" s="9"/>
      <c r="G39" s="9"/>
      <c r="H39" s="9"/>
      <c r="I39" s="9"/>
      <c r="J39" s="98" t="s">
        <v>34</v>
      </c>
      <c r="K39" s="99"/>
      <c r="L39" s="99"/>
      <c r="M39" s="99"/>
      <c r="N39" s="99"/>
      <c r="O39" s="99"/>
      <c r="P39" s="99"/>
      <c r="Q39" s="100"/>
      <c r="R39" s="136">
        <f>(R33*R37)</f>
        <v>0</v>
      </c>
      <c r="S39" s="137"/>
      <c r="T39" s="4"/>
    </row>
    <row r="40" spans="5:20" ht="5.0999999999999996" customHeight="1" x14ac:dyDescent="0.25">
      <c r="E40" s="17"/>
      <c r="F40" s="9"/>
      <c r="G40" s="9"/>
      <c r="H40" s="9"/>
      <c r="I40" s="9"/>
      <c r="J40" s="9"/>
      <c r="K40" s="9"/>
      <c r="L40" s="9"/>
      <c r="M40" s="9"/>
      <c r="N40" s="9"/>
      <c r="O40" s="9"/>
      <c r="P40" s="9"/>
      <c r="Q40" s="9"/>
      <c r="R40" s="9"/>
      <c r="S40" s="9"/>
      <c r="T40" s="18"/>
    </row>
    <row r="41" spans="5:20" ht="18.75" x14ac:dyDescent="0.3">
      <c r="E41" s="17"/>
      <c r="F41" s="9"/>
      <c r="G41" s="9"/>
      <c r="H41" s="24" t="s">
        <v>35</v>
      </c>
      <c r="I41" s="9"/>
      <c r="J41" s="140" t="s">
        <v>70</v>
      </c>
      <c r="K41" s="140"/>
      <c r="L41" s="140"/>
      <c r="M41" s="140"/>
      <c r="N41" s="140"/>
      <c r="O41" s="140"/>
      <c r="P41" s="140"/>
      <c r="Q41" s="140"/>
      <c r="R41" s="140"/>
      <c r="S41" s="9"/>
      <c r="T41" s="18"/>
    </row>
    <row r="42" spans="5:20" ht="5.0999999999999996" customHeight="1" x14ac:dyDescent="0.25">
      <c r="E42" s="17"/>
      <c r="F42" s="9"/>
      <c r="G42" s="9"/>
      <c r="H42" s="9"/>
      <c r="I42" s="9"/>
      <c r="J42" s="9"/>
      <c r="K42" s="9"/>
      <c r="L42" s="9"/>
      <c r="M42" s="9"/>
      <c r="N42" s="9"/>
      <c r="O42" s="9"/>
      <c r="P42" s="9"/>
      <c r="Q42" s="9"/>
      <c r="R42" s="9"/>
      <c r="S42" s="9"/>
      <c r="T42" s="18"/>
    </row>
    <row r="43" spans="5:20" x14ac:dyDescent="0.25">
      <c r="E43" s="17"/>
      <c r="F43" s="9"/>
      <c r="G43" s="9"/>
      <c r="H43" s="9"/>
      <c r="I43" s="9"/>
      <c r="J43" s="124" t="s">
        <v>36</v>
      </c>
      <c r="K43" s="125"/>
      <c r="L43" s="125"/>
      <c r="M43" s="125"/>
      <c r="N43" s="125"/>
      <c r="O43" s="125"/>
      <c r="P43" s="125"/>
      <c r="Q43" s="126"/>
      <c r="R43" s="138" t="s">
        <v>37</v>
      </c>
      <c r="S43" s="139"/>
      <c r="T43" s="18"/>
    </row>
    <row r="44" spans="5:20" ht="5.0999999999999996" customHeight="1" x14ac:dyDescent="0.25">
      <c r="E44" s="17"/>
      <c r="F44" s="9"/>
      <c r="G44" s="9"/>
      <c r="H44" s="9"/>
      <c r="I44" s="9"/>
      <c r="J44" s="9"/>
      <c r="K44" s="9"/>
      <c r="L44" s="9"/>
      <c r="M44" s="9"/>
      <c r="N44" s="9"/>
      <c r="O44" s="9"/>
      <c r="P44" s="9"/>
      <c r="Q44" s="9"/>
      <c r="R44" s="9"/>
      <c r="S44" s="9"/>
      <c r="T44" s="18"/>
    </row>
    <row r="45" spans="5:20" x14ac:dyDescent="0.25">
      <c r="E45" s="17"/>
      <c r="F45" s="9"/>
      <c r="G45" s="9"/>
      <c r="H45" s="9"/>
      <c r="I45" s="9"/>
      <c r="J45" s="98" t="s">
        <v>56</v>
      </c>
      <c r="K45" s="99"/>
      <c r="L45" s="99"/>
      <c r="M45" s="99"/>
      <c r="N45" s="99"/>
      <c r="O45" s="99"/>
      <c r="P45" s="99"/>
      <c r="Q45" s="100"/>
      <c r="R45" s="141">
        <f>VLOOKUP(R43, 'Data Tables &amp; Notes'!F5:H18, 3, FALSE)</f>
        <v>27</v>
      </c>
      <c r="S45" s="142"/>
      <c r="T45" s="18"/>
    </row>
    <row r="46" spans="5:20" ht="5.0999999999999996" customHeight="1" x14ac:dyDescent="0.25">
      <c r="E46" s="17"/>
      <c r="F46" s="9"/>
      <c r="G46" s="9"/>
      <c r="H46" s="9"/>
      <c r="I46" s="9"/>
      <c r="J46" s="29"/>
      <c r="K46" s="29"/>
      <c r="L46" s="29"/>
      <c r="M46" s="29"/>
      <c r="N46" s="29"/>
      <c r="O46" s="29"/>
      <c r="P46" s="29"/>
      <c r="Q46" s="29"/>
      <c r="R46" s="30"/>
      <c r="S46" s="30"/>
      <c r="T46" s="18"/>
    </row>
    <row r="47" spans="5:20" x14ac:dyDescent="0.25">
      <c r="E47" s="17"/>
      <c r="F47" s="9"/>
      <c r="G47" s="9"/>
      <c r="H47" s="9"/>
      <c r="I47" s="9"/>
      <c r="J47" s="98" t="s">
        <v>57</v>
      </c>
      <c r="K47" s="99"/>
      <c r="L47" s="99"/>
      <c r="M47" s="99"/>
      <c r="N47" s="99"/>
      <c r="O47" s="99"/>
      <c r="P47" s="99"/>
      <c r="Q47" s="100"/>
      <c r="R47" s="141">
        <f>IF(R45=27, 27, 0.9*R45)</f>
        <v>27</v>
      </c>
      <c r="S47" s="142"/>
      <c r="T47" s="18"/>
    </row>
    <row r="48" spans="5:20" ht="5.0999999999999996" customHeight="1" x14ac:dyDescent="0.25">
      <c r="E48" s="17"/>
      <c r="F48" s="9"/>
      <c r="G48" s="9"/>
      <c r="H48" s="9"/>
      <c r="I48" s="9"/>
      <c r="J48" s="29"/>
      <c r="K48" s="29"/>
      <c r="L48" s="29"/>
      <c r="M48" s="29"/>
      <c r="N48" s="29"/>
      <c r="O48" s="29"/>
      <c r="P48" s="29"/>
      <c r="Q48" s="29"/>
      <c r="R48" s="30"/>
      <c r="S48" s="30"/>
      <c r="T48" s="18"/>
    </row>
    <row r="49" spans="5:31" ht="18.75" x14ac:dyDescent="0.3">
      <c r="E49" s="17"/>
      <c r="F49" s="9"/>
      <c r="G49" s="9"/>
      <c r="H49" s="24" t="s">
        <v>41</v>
      </c>
      <c r="I49" s="9"/>
      <c r="J49" s="140" t="s">
        <v>42</v>
      </c>
      <c r="K49" s="140"/>
      <c r="L49" s="140"/>
      <c r="M49" s="140"/>
      <c r="N49" s="140"/>
      <c r="O49" s="140"/>
      <c r="P49" s="140"/>
      <c r="Q49" s="140"/>
      <c r="R49" s="140"/>
      <c r="S49" s="30"/>
      <c r="T49" s="18"/>
    </row>
    <row r="50" spans="5:31" ht="5.0999999999999996" customHeight="1" x14ac:dyDescent="0.25">
      <c r="E50" s="17"/>
      <c r="F50" s="9"/>
      <c r="G50" s="9"/>
      <c r="H50" s="9"/>
      <c r="I50" s="9"/>
      <c r="J50" s="29"/>
      <c r="K50" s="29"/>
      <c r="L50" s="29"/>
      <c r="M50" s="29"/>
      <c r="N50" s="29"/>
      <c r="O50" s="29"/>
      <c r="P50" s="29"/>
      <c r="Q50" s="29"/>
      <c r="R50" s="30"/>
      <c r="S50" s="30"/>
      <c r="T50" s="18"/>
    </row>
    <row r="51" spans="5:31" x14ac:dyDescent="0.25">
      <c r="E51" s="17"/>
      <c r="F51" s="9"/>
      <c r="G51" s="9"/>
      <c r="H51" s="9"/>
      <c r="I51" s="9"/>
      <c r="J51" s="98" t="s">
        <v>81</v>
      </c>
      <c r="K51" s="99"/>
      <c r="L51" s="99"/>
      <c r="M51" s="99"/>
      <c r="N51" s="99"/>
      <c r="O51" s="99"/>
      <c r="P51" s="99"/>
      <c r="Q51" s="100"/>
      <c r="R51" s="141">
        <f>R47-2</f>
        <v>25</v>
      </c>
      <c r="S51" s="142"/>
      <c r="T51" s="18"/>
    </row>
    <row r="52" spans="5:31" ht="5.0999999999999996" customHeight="1" x14ac:dyDescent="0.25">
      <c r="E52" s="17"/>
      <c r="F52" s="9"/>
      <c r="G52" s="9"/>
      <c r="H52" s="9"/>
      <c r="I52" s="9"/>
      <c r="J52" s="29"/>
      <c r="K52" s="29"/>
      <c r="L52" s="29"/>
      <c r="M52" s="29"/>
      <c r="N52" s="29"/>
      <c r="O52" s="29"/>
      <c r="P52" s="29"/>
      <c r="Q52" s="29"/>
      <c r="R52" s="30"/>
      <c r="S52" s="30"/>
      <c r="T52" s="18"/>
    </row>
    <row r="53" spans="5:31" x14ac:dyDescent="0.25">
      <c r="E53" s="17"/>
      <c r="F53" s="9"/>
      <c r="G53" s="9"/>
      <c r="H53" s="9"/>
      <c r="I53" s="9"/>
      <c r="J53" s="98" t="s">
        <v>58</v>
      </c>
      <c r="K53" s="99"/>
      <c r="L53" s="99"/>
      <c r="M53" s="99"/>
      <c r="N53" s="99"/>
      <c r="O53" s="99"/>
      <c r="P53" s="99"/>
      <c r="Q53" s="100"/>
      <c r="R53" s="96">
        <f>R39*R51</f>
        <v>0</v>
      </c>
      <c r="S53" s="97"/>
      <c r="T53" s="18"/>
    </row>
    <row r="54" spans="5:31" ht="5.0999999999999996" customHeight="1" x14ac:dyDescent="0.25">
      <c r="E54" s="17"/>
      <c r="F54" s="9"/>
      <c r="G54" s="9"/>
      <c r="H54" s="9"/>
      <c r="I54" s="9"/>
      <c r="J54" s="29"/>
      <c r="K54" s="29"/>
      <c r="L54" s="29"/>
      <c r="M54" s="29"/>
      <c r="N54" s="29"/>
      <c r="O54" s="29"/>
      <c r="P54" s="29"/>
      <c r="Q54" s="29"/>
      <c r="R54" s="30"/>
      <c r="S54" s="30"/>
      <c r="T54" s="18"/>
    </row>
    <row r="55" spans="5:31" x14ac:dyDescent="0.25">
      <c r="E55" s="17"/>
      <c r="F55" s="9"/>
      <c r="G55" s="9"/>
      <c r="H55" s="9"/>
      <c r="I55" s="9"/>
      <c r="J55" s="98" t="s">
        <v>39</v>
      </c>
      <c r="K55" s="99"/>
      <c r="L55" s="99"/>
      <c r="M55" s="99"/>
      <c r="N55" s="99"/>
      <c r="O55" s="99"/>
      <c r="P55" s="99"/>
      <c r="Q55" s="100"/>
      <c r="R55" s="101">
        <f>R53/1000000</f>
        <v>0</v>
      </c>
      <c r="S55" s="102"/>
      <c r="T55" s="18"/>
    </row>
    <row r="56" spans="5:31" ht="5.0999999999999996" customHeight="1" x14ac:dyDescent="0.25">
      <c r="E56" s="17"/>
      <c r="F56" s="9"/>
      <c r="G56" s="9"/>
      <c r="H56" s="9"/>
      <c r="I56" s="9"/>
      <c r="J56" s="29"/>
      <c r="K56" s="29"/>
      <c r="L56" s="29"/>
      <c r="M56" s="29"/>
      <c r="N56" s="29"/>
      <c r="O56" s="29"/>
      <c r="P56" s="29"/>
      <c r="Q56" s="29"/>
      <c r="R56" s="9"/>
      <c r="S56" s="9"/>
      <c r="T56" s="18"/>
    </row>
    <row r="57" spans="5:31" x14ac:dyDescent="0.25">
      <c r="E57" s="17"/>
      <c r="F57" s="9"/>
      <c r="G57" s="9"/>
      <c r="H57" s="9"/>
      <c r="I57" s="9"/>
      <c r="J57" s="98" t="s">
        <v>40</v>
      </c>
      <c r="K57" s="99"/>
      <c r="L57" s="99"/>
      <c r="M57" s="99"/>
      <c r="N57" s="99"/>
      <c r="O57" s="99"/>
      <c r="P57" s="99"/>
      <c r="Q57" s="100"/>
      <c r="R57" s="96">
        <f>R55*365</f>
        <v>0</v>
      </c>
      <c r="S57" s="97"/>
      <c r="T57" s="18"/>
    </row>
    <row r="58" spans="5:31" ht="5.0999999999999996" customHeight="1" thickBot="1" x14ac:dyDescent="0.3">
      <c r="E58" s="20"/>
      <c r="F58" s="28"/>
      <c r="G58" s="28"/>
      <c r="H58" s="28"/>
      <c r="I58" s="28"/>
      <c r="J58" s="28"/>
      <c r="K58" s="28"/>
      <c r="L58" s="28"/>
      <c r="M58" s="28"/>
      <c r="N58" s="28"/>
      <c r="O58" s="28"/>
      <c r="P58" s="28"/>
      <c r="Q58" s="28"/>
      <c r="R58" s="28"/>
      <c r="S58" s="28"/>
      <c r="T58" s="19"/>
    </row>
    <row r="59" spans="5:31" ht="5.0999999999999996" customHeight="1" x14ac:dyDescent="0.25">
      <c r="E59" s="9"/>
      <c r="F59" s="9"/>
      <c r="G59" s="9"/>
      <c r="H59" s="9"/>
      <c r="I59" s="9"/>
      <c r="J59" s="9"/>
      <c r="K59" s="9"/>
      <c r="L59" s="9"/>
      <c r="M59" s="9"/>
      <c r="N59" s="9"/>
      <c r="O59" s="9"/>
      <c r="P59" s="9"/>
      <c r="Q59" s="9"/>
      <c r="R59" s="9"/>
      <c r="S59" s="9"/>
      <c r="T59" s="9"/>
    </row>
    <row r="60" spans="5:31" ht="9.9499999999999993" customHeight="1" x14ac:dyDescent="0.25">
      <c r="E60" s="9"/>
      <c r="F60" s="9"/>
      <c r="G60" s="9"/>
      <c r="H60" s="9"/>
      <c r="I60" s="9"/>
      <c r="J60" s="9"/>
      <c r="K60" s="9"/>
      <c r="L60" s="9"/>
      <c r="M60" s="9"/>
      <c r="N60" s="9"/>
      <c r="O60" s="9"/>
      <c r="P60" s="9"/>
      <c r="Q60" s="9"/>
      <c r="R60" s="9"/>
      <c r="S60" s="9"/>
      <c r="T60" s="9"/>
    </row>
    <row r="61" spans="5:31" ht="5.0999999999999996" customHeight="1" thickBot="1" x14ac:dyDescent="0.3"/>
    <row r="62" spans="5:31" ht="5.0999999999999996" customHeight="1" x14ac:dyDescent="0.25">
      <c r="E62" s="14"/>
      <c r="F62" s="15"/>
      <c r="G62" s="15"/>
      <c r="H62" s="15"/>
      <c r="I62" s="15"/>
      <c r="J62" s="15"/>
      <c r="K62" s="15"/>
      <c r="L62" s="15"/>
      <c r="M62" s="15"/>
      <c r="N62" s="15"/>
      <c r="O62" s="15"/>
      <c r="P62" s="15"/>
      <c r="Q62" s="15"/>
      <c r="R62" s="15"/>
      <c r="S62" s="15"/>
      <c r="T62" s="16"/>
    </row>
    <row r="63" spans="5:31" ht="18.75" x14ac:dyDescent="0.3">
      <c r="E63" s="17"/>
      <c r="F63" s="24" t="s">
        <v>43</v>
      </c>
      <c r="G63" s="9"/>
      <c r="H63" s="105" t="s">
        <v>83</v>
      </c>
      <c r="I63" s="105"/>
      <c r="J63" s="105"/>
      <c r="K63" s="105"/>
      <c r="L63" s="105"/>
      <c r="M63" s="105"/>
      <c r="N63" s="105"/>
      <c r="O63" s="105"/>
      <c r="P63" s="105"/>
      <c r="Q63" s="105"/>
      <c r="R63" s="105"/>
      <c r="S63" s="105"/>
      <c r="T63" s="31"/>
      <c r="U63" s="8"/>
      <c r="V63" s="8"/>
      <c r="W63" s="8"/>
      <c r="X63" s="8"/>
      <c r="Z63" s="8"/>
    </row>
    <row r="64" spans="5:31" ht="5.0999999999999996" customHeight="1" x14ac:dyDescent="0.25">
      <c r="E64" s="17"/>
      <c r="F64" s="9"/>
      <c r="G64" s="9"/>
      <c r="H64" s="9"/>
      <c r="I64" s="9"/>
      <c r="J64" s="9"/>
      <c r="K64" s="9"/>
      <c r="L64" s="9"/>
      <c r="M64" s="9"/>
      <c r="N64" s="9"/>
      <c r="O64" s="9"/>
      <c r="P64" s="9"/>
      <c r="Q64" s="9"/>
      <c r="R64" s="9"/>
      <c r="S64" s="9"/>
      <c r="T64" s="18"/>
      <c r="Z64" s="9"/>
      <c r="AA64" s="42"/>
      <c r="AB64" s="9"/>
      <c r="AC64" s="9"/>
      <c r="AD64" s="9"/>
      <c r="AE64" s="9"/>
    </row>
    <row r="65" spans="5:31" ht="18.75" x14ac:dyDescent="0.3">
      <c r="E65" s="17"/>
      <c r="F65" s="9"/>
      <c r="G65" s="9"/>
      <c r="H65" s="24" t="s">
        <v>30</v>
      </c>
      <c r="I65" s="9"/>
      <c r="J65" s="105" t="s">
        <v>82</v>
      </c>
      <c r="K65" s="105"/>
      <c r="L65" s="105"/>
      <c r="M65" s="105"/>
      <c r="N65" s="105"/>
      <c r="O65" s="105"/>
      <c r="P65" s="105"/>
      <c r="Q65" s="105"/>
      <c r="R65" s="105"/>
      <c r="S65" s="9"/>
      <c r="T65" s="18"/>
      <c r="Y65" s="8"/>
      <c r="Z65" s="9"/>
      <c r="AA65" s="9"/>
      <c r="AB65" s="9"/>
      <c r="AC65" s="9"/>
      <c r="AD65" s="9"/>
      <c r="AE65" s="9"/>
    </row>
    <row r="66" spans="5:31" ht="5.0999999999999996" customHeight="1" x14ac:dyDescent="0.25">
      <c r="E66" s="17"/>
      <c r="F66" s="9"/>
      <c r="G66" s="9"/>
      <c r="H66" s="9"/>
      <c r="I66" s="9"/>
      <c r="J66" s="9"/>
      <c r="K66" s="9"/>
      <c r="L66" s="9"/>
      <c r="M66" s="9"/>
      <c r="N66" s="9"/>
      <c r="O66" s="9"/>
      <c r="P66" s="9"/>
      <c r="Q66" s="9"/>
      <c r="R66" s="9"/>
      <c r="S66" s="9"/>
      <c r="T66" s="18"/>
      <c r="Z66" s="9"/>
      <c r="AA66" s="9"/>
      <c r="AB66" s="9"/>
      <c r="AC66" s="9"/>
      <c r="AD66" s="9"/>
      <c r="AE66" s="9"/>
    </row>
    <row r="67" spans="5:31" x14ac:dyDescent="0.25">
      <c r="E67" s="17"/>
      <c r="F67" s="9"/>
      <c r="G67" s="9"/>
      <c r="H67" s="9"/>
      <c r="I67" s="9"/>
      <c r="J67" s="124" t="s">
        <v>85</v>
      </c>
      <c r="K67" s="125"/>
      <c r="L67" s="125"/>
      <c r="M67" s="125"/>
      <c r="N67" s="125"/>
      <c r="O67" s="125"/>
      <c r="P67" s="125"/>
      <c r="Q67" s="126"/>
      <c r="R67" s="127">
        <v>0</v>
      </c>
      <c r="S67" s="128"/>
      <c r="T67" s="4"/>
      <c r="Z67" s="9"/>
      <c r="AA67" s="9"/>
      <c r="AB67" s="9"/>
      <c r="AC67" s="9"/>
      <c r="AD67" s="9"/>
      <c r="AE67" s="9"/>
    </row>
    <row r="68" spans="5:31" ht="5.0999999999999996" customHeight="1" x14ac:dyDescent="0.25">
      <c r="E68" s="17"/>
      <c r="F68" s="9"/>
      <c r="G68" s="9"/>
      <c r="H68" s="9"/>
      <c r="I68" s="9"/>
      <c r="J68" s="9"/>
      <c r="K68" s="9"/>
      <c r="L68" s="9"/>
      <c r="M68" s="9"/>
      <c r="N68" s="9"/>
      <c r="O68" s="9"/>
      <c r="P68" s="9"/>
      <c r="Q68" s="9"/>
      <c r="R68" s="9"/>
      <c r="S68" s="9"/>
      <c r="T68" s="18"/>
      <c r="Z68" s="9"/>
      <c r="AA68" s="9"/>
      <c r="AB68" s="9"/>
      <c r="AC68" s="9"/>
      <c r="AD68" s="9"/>
      <c r="AE68" s="9"/>
    </row>
    <row r="69" spans="5:31" ht="18.75" x14ac:dyDescent="0.3">
      <c r="E69" s="17"/>
      <c r="F69" s="9"/>
      <c r="G69" s="9"/>
      <c r="H69" s="24" t="s">
        <v>33</v>
      </c>
      <c r="I69" s="9"/>
      <c r="J69" s="105" t="s">
        <v>84</v>
      </c>
      <c r="K69" s="105"/>
      <c r="L69" s="105"/>
      <c r="M69" s="105"/>
      <c r="N69" s="105"/>
      <c r="O69" s="105"/>
      <c r="P69" s="105"/>
      <c r="Q69" s="105"/>
      <c r="R69" s="105"/>
      <c r="S69" s="9"/>
      <c r="T69" s="18"/>
      <c r="Z69" s="9"/>
      <c r="AA69" s="9"/>
      <c r="AB69" s="9"/>
      <c r="AC69" s="9"/>
      <c r="AD69" s="9"/>
      <c r="AE69" s="9"/>
    </row>
    <row r="70" spans="5:31" ht="5.0999999999999996" customHeight="1" x14ac:dyDescent="0.25">
      <c r="E70" s="17"/>
      <c r="F70" s="9"/>
      <c r="G70" s="9"/>
      <c r="H70" s="9"/>
      <c r="I70" s="9"/>
      <c r="J70" s="9"/>
      <c r="K70" s="9"/>
      <c r="L70" s="9"/>
      <c r="M70" s="9"/>
      <c r="N70" s="9"/>
      <c r="O70" s="9"/>
      <c r="P70" s="9"/>
      <c r="Q70" s="9"/>
      <c r="R70" s="9"/>
      <c r="S70" s="9"/>
      <c r="T70" s="18"/>
      <c r="Z70" s="9"/>
      <c r="AA70" s="9"/>
      <c r="AB70" s="9"/>
      <c r="AC70" s="9"/>
      <c r="AD70" s="9"/>
      <c r="AE70" s="9"/>
    </row>
    <row r="71" spans="5:31" x14ac:dyDescent="0.25">
      <c r="E71" s="17"/>
      <c r="F71" s="9"/>
      <c r="G71" s="9"/>
      <c r="H71" s="9"/>
      <c r="I71" s="9"/>
      <c r="J71" s="124" t="s">
        <v>87</v>
      </c>
      <c r="K71" s="125"/>
      <c r="L71" s="125"/>
      <c r="M71" s="125"/>
      <c r="N71" s="125"/>
      <c r="O71" s="125"/>
      <c r="P71" s="125"/>
      <c r="Q71" s="126"/>
      <c r="R71" s="122">
        <v>0</v>
      </c>
      <c r="S71" s="123"/>
      <c r="T71" s="4"/>
      <c r="Z71" s="9"/>
      <c r="AA71" s="9"/>
      <c r="AB71" s="9"/>
      <c r="AC71" s="9"/>
      <c r="AD71" s="9"/>
      <c r="AE71" s="9"/>
    </row>
    <row r="72" spans="5:31" ht="6" customHeight="1" x14ac:dyDescent="0.25">
      <c r="E72" s="17"/>
      <c r="F72" s="9"/>
      <c r="G72" s="9"/>
      <c r="H72" s="9"/>
      <c r="I72" s="9"/>
      <c r="J72" s="26"/>
      <c r="K72" s="26"/>
      <c r="L72" s="26"/>
      <c r="M72" s="26"/>
      <c r="N72" s="26"/>
      <c r="O72" s="26"/>
      <c r="P72" s="26"/>
      <c r="Q72" s="26"/>
      <c r="R72" s="48"/>
      <c r="S72" s="48"/>
      <c r="T72" s="18"/>
      <c r="Z72" s="9"/>
      <c r="AA72" s="9"/>
      <c r="AB72" s="9"/>
      <c r="AC72" s="9"/>
      <c r="AD72" s="9"/>
      <c r="AE72" s="9"/>
    </row>
    <row r="73" spans="5:31" x14ac:dyDescent="0.25">
      <c r="E73" s="17"/>
      <c r="F73" s="9"/>
      <c r="G73" s="9"/>
      <c r="H73" s="9"/>
      <c r="I73" s="9"/>
      <c r="J73" s="124" t="s">
        <v>88</v>
      </c>
      <c r="K73" s="125"/>
      <c r="L73" s="125"/>
      <c r="M73" s="125"/>
      <c r="N73" s="125"/>
      <c r="O73" s="125"/>
      <c r="P73" s="125"/>
      <c r="Q73" s="126"/>
      <c r="R73" s="122">
        <v>0</v>
      </c>
      <c r="S73" s="123"/>
      <c r="T73" s="18"/>
      <c r="Z73" s="9"/>
      <c r="AA73" s="9"/>
      <c r="AB73" s="9"/>
      <c r="AC73" s="9"/>
      <c r="AD73" s="9"/>
      <c r="AE73" s="9"/>
    </row>
    <row r="74" spans="5:31" ht="6" customHeight="1" x14ac:dyDescent="0.25">
      <c r="E74" s="17"/>
      <c r="F74" s="9"/>
      <c r="G74" s="9"/>
      <c r="H74" s="9"/>
      <c r="I74" s="9"/>
      <c r="J74" s="26"/>
      <c r="K74" s="26"/>
      <c r="L74" s="26"/>
      <c r="M74" s="26"/>
      <c r="N74" s="26"/>
      <c r="O74" s="26"/>
      <c r="P74" s="26"/>
      <c r="Q74" s="26"/>
      <c r="R74" s="48"/>
      <c r="S74" s="48"/>
      <c r="T74" s="18"/>
      <c r="Z74" s="9"/>
      <c r="AA74" s="9"/>
      <c r="AB74" s="9"/>
      <c r="AC74" s="9"/>
      <c r="AD74" s="9"/>
      <c r="AE74" s="9"/>
    </row>
    <row r="75" spans="5:31" x14ac:dyDescent="0.25">
      <c r="E75" s="17"/>
      <c r="F75" s="9"/>
      <c r="G75" s="9"/>
      <c r="H75" s="9"/>
      <c r="I75" s="9"/>
      <c r="J75" s="124" t="s">
        <v>89</v>
      </c>
      <c r="K75" s="125"/>
      <c r="L75" s="125"/>
      <c r="M75" s="125"/>
      <c r="N75" s="125"/>
      <c r="O75" s="125"/>
      <c r="P75" s="125"/>
      <c r="Q75" s="126"/>
      <c r="R75" s="122">
        <v>0</v>
      </c>
      <c r="S75" s="123"/>
      <c r="T75" s="18"/>
      <c r="Z75" s="9"/>
      <c r="AA75" s="9"/>
      <c r="AB75" s="9"/>
      <c r="AC75" s="9"/>
      <c r="AD75" s="9"/>
      <c r="AE75" s="9"/>
    </row>
    <row r="76" spans="5:31" ht="6" customHeight="1" x14ac:dyDescent="0.25">
      <c r="E76" s="17"/>
      <c r="F76" s="9"/>
      <c r="G76" s="9"/>
      <c r="H76" s="9"/>
      <c r="I76" s="9"/>
      <c r="J76" s="26"/>
      <c r="K76" s="26"/>
      <c r="L76" s="26"/>
      <c r="M76" s="26"/>
      <c r="N76" s="26"/>
      <c r="O76" s="26"/>
      <c r="P76" s="26"/>
      <c r="Q76" s="26"/>
      <c r="R76" s="48"/>
      <c r="S76" s="48"/>
      <c r="T76" s="18"/>
      <c r="Z76" s="9"/>
      <c r="AA76" s="9"/>
      <c r="AB76" s="9"/>
      <c r="AC76" s="9"/>
      <c r="AD76" s="9"/>
      <c r="AE76" s="9"/>
    </row>
    <row r="77" spans="5:31" x14ac:dyDescent="0.25">
      <c r="E77" s="17"/>
      <c r="F77" s="9"/>
      <c r="G77" s="9"/>
      <c r="H77" s="9"/>
      <c r="I77" s="9"/>
      <c r="J77" s="124" t="s">
        <v>86</v>
      </c>
      <c r="K77" s="125"/>
      <c r="L77" s="125"/>
      <c r="M77" s="125"/>
      <c r="N77" s="125"/>
      <c r="O77" s="125"/>
      <c r="P77" s="125"/>
      <c r="Q77" s="126"/>
      <c r="R77" s="122">
        <v>0</v>
      </c>
      <c r="S77" s="123"/>
      <c r="T77" s="18"/>
      <c r="Z77" s="9"/>
      <c r="AA77" s="9"/>
      <c r="AB77" s="9"/>
      <c r="AC77" s="9"/>
      <c r="AD77" s="9"/>
      <c r="AE77" s="9"/>
    </row>
    <row r="78" spans="5:31" ht="6" customHeight="1" x14ac:dyDescent="0.25">
      <c r="E78" s="17"/>
      <c r="F78" s="9"/>
      <c r="G78" s="9"/>
      <c r="H78" s="9"/>
      <c r="I78" s="9"/>
      <c r="J78" s="26"/>
      <c r="K78" s="26"/>
      <c r="L78" s="26"/>
      <c r="M78" s="26"/>
      <c r="N78" s="26"/>
      <c r="O78" s="26"/>
      <c r="P78" s="26"/>
      <c r="Q78" s="26"/>
      <c r="R78" s="48"/>
      <c r="S78" s="48"/>
      <c r="T78" s="18"/>
      <c r="Z78" s="9"/>
      <c r="AA78" s="9"/>
      <c r="AB78" s="9"/>
      <c r="AC78" s="9"/>
      <c r="AD78" s="9"/>
      <c r="AE78" s="9"/>
    </row>
    <row r="79" spans="5:31" x14ac:dyDescent="0.25">
      <c r="E79" s="17"/>
      <c r="F79" s="9"/>
      <c r="G79" s="9"/>
      <c r="H79" s="9"/>
      <c r="I79" s="9"/>
      <c r="J79" s="124" t="s">
        <v>90</v>
      </c>
      <c r="K79" s="125"/>
      <c r="L79" s="125"/>
      <c r="M79" s="125"/>
      <c r="N79" s="125"/>
      <c r="O79" s="125"/>
      <c r="P79" s="125"/>
      <c r="Q79" s="126"/>
      <c r="R79" s="122">
        <v>0</v>
      </c>
      <c r="S79" s="123"/>
      <c r="T79" s="18"/>
      <c r="Y79" s="9"/>
      <c r="Z79" s="9"/>
      <c r="AA79" s="9"/>
      <c r="AB79" s="9"/>
      <c r="AC79" s="9"/>
      <c r="AD79" s="9"/>
      <c r="AE79" s="9"/>
    </row>
    <row r="80" spans="5:31" ht="6" customHeight="1" x14ac:dyDescent="0.25">
      <c r="E80" s="17"/>
      <c r="F80" s="9"/>
      <c r="G80" s="9"/>
      <c r="H80" s="9"/>
      <c r="I80" s="9"/>
      <c r="J80" s="26"/>
      <c r="K80" s="26"/>
      <c r="L80" s="26"/>
      <c r="M80" s="26"/>
      <c r="N80" s="26"/>
      <c r="O80" s="26"/>
      <c r="P80" s="26"/>
      <c r="Q80" s="26"/>
      <c r="R80" s="48"/>
      <c r="S80" s="48"/>
      <c r="T80" s="18"/>
      <c r="Y80" s="9"/>
      <c r="Z80" s="9"/>
      <c r="AA80" s="9"/>
      <c r="AB80" s="9"/>
      <c r="AC80" s="9"/>
      <c r="AD80" s="9"/>
      <c r="AE80" s="9"/>
    </row>
    <row r="81" spans="5:31" x14ac:dyDescent="0.25">
      <c r="E81" s="17"/>
      <c r="F81" s="9"/>
      <c r="G81" s="9"/>
      <c r="H81" s="9"/>
      <c r="I81" s="9"/>
      <c r="J81" s="124" t="s">
        <v>91</v>
      </c>
      <c r="K81" s="125"/>
      <c r="L81" s="125"/>
      <c r="M81" s="125"/>
      <c r="N81" s="125"/>
      <c r="O81" s="125"/>
      <c r="P81" s="125"/>
      <c r="Q81" s="126"/>
      <c r="R81" s="122">
        <v>0</v>
      </c>
      <c r="S81" s="123"/>
      <c r="T81" s="18"/>
      <c r="Y81" s="9"/>
      <c r="Z81" s="9"/>
      <c r="AA81" s="9"/>
      <c r="AB81" s="9"/>
      <c r="AC81" s="9"/>
      <c r="AD81" s="9"/>
      <c r="AE81" s="9"/>
    </row>
    <row r="82" spans="5:31" ht="6" customHeight="1" x14ac:dyDescent="0.25">
      <c r="E82" s="17"/>
      <c r="F82" s="9"/>
      <c r="G82" s="9"/>
      <c r="H82" s="9"/>
      <c r="I82" s="9"/>
      <c r="J82" s="26"/>
      <c r="K82" s="26"/>
      <c r="L82" s="26"/>
      <c r="M82" s="26"/>
      <c r="N82" s="26"/>
      <c r="O82" s="26"/>
      <c r="P82" s="26"/>
      <c r="Q82" s="26"/>
      <c r="R82" s="48"/>
      <c r="S82" s="48"/>
      <c r="T82" s="18"/>
      <c r="Y82" s="9"/>
      <c r="Z82" s="9"/>
      <c r="AA82" s="9"/>
      <c r="AB82" s="9"/>
      <c r="AC82" s="9"/>
      <c r="AD82" s="9"/>
      <c r="AE82" s="9"/>
    </row>
    <row r="83" spans="5:31" x14ac:dyDescent="0.25">
      <c r="E83" s="17"/>
      <c r="F83" s="9"/>
      <c r="G83" s="9"/>
      <c r="H83" s="9"/>
      <c r="I83" s="9"/>
      <c r="J83" s="124" t="s">
        <v>92</v>
      </c>
      <c r="K83" s="125"/>
      <c r="L83" s="125"/>
      <c r="M83" s="125"/>
      <c r="N83" s="125"/>
      <c r="O83" s="125"/>
      <c r="P83" s="125"/>
      <c r="Q83" s="126"/>
      <c r="R83" s="122">
        <v>0</v>
      </c>
      <c r="S83" s="123"/>
      <c r="T83" s="18"/>
      <c r="Y83" s="9"/>
      <c r="Z83" s="9"/>
      <c r="AA83" s="9"/>
      <c r="AB83" s="9"/>
      <c r="AC83" s="9"/>
      <c r="AD83" s="9"/>
      <c r="AE83" s="9"/>
    </row>
    <row r="84" spans="5:31" ht="6" customHeight="1" x14ac:dyDescent="0.25">
      <c r="E84" s="17"/>
      <c r="F84" s="9"/>
      <c r="G84" s="9"/>
      <c r="H84" s="9"/>
      <c r="I84" s="9"/>
      <c r="J84" s="26"/>
      <c r="K84" s="26"/>
      <c r="L84" s="26"/>
      <c r="M84" s="26"/>
      <c r="N84" s="26"/>
      <c r="O84" s="26"/>
      <c r="P84" s="26"/>
      <c r="Q84" s="26"/>
      <c r="R84" s="48"/>
      <c r="S84" s="48"/>
      <c r="T84" s="18"/>
      <c r="Y84" s="9"/>
      <c r="Z84" s="9"/>
      <c r="AA84" s="9"/>
      <c r="AB84" s="9"/>
      <c r="AC84" s="9"/>
      <c r="AD84" s="9"/>
      <c r="AE84" s="9"/>
    </row>
    <row r="85" spans="5:31" x14ac:dyDescent="0.25">
      <c r="E85" s="17"/>
      <c r="F85" s="9"/>
      <c r="G85" s="9"/>
      <c r="H85" s="9"/>
      <c r="I85" s="9"/>
      <c r="J85" s="124" t="s">
        <v>93</v>
      </c>
      <c r="K85" s="125"/>
      <c r="L85" s="125"/>
      <c r="M85" s="125"/>
      <c r="N85" s="125"/>
      <c r="O85" s="125"/>
      <c r="P85" s="125"/>
      <c r="Q85" s="126"/>
      <c r="R85" s="122">
        <v>0</v>
      </c>
      <c r="S85" s="123"/>
      <c r="T85" s="18"/>
      <c r="Y85" s="9"/>
      <c r="Z85" s="9"/>
      <c r="AA85" s="9"/>
      <c r="AB85" s="9"/>
      <c r="AC85" s="9"/>
      <c r="AD85" s="9"/>
      <c r="AE85" s="9"/>
    </row>
    <row r="86" spans="5:31" ht="6" customHeight="1" x14ac:dyDescent="0.25">
      <c r="E86" s="17"/>
      <c r="F86" s="9"/>
      <c r="G86" s="9"/>
      <c r="H86" s="9"/>
      <c r="I86" s="9"/>
      <c r="J86" s="26"/>
      <c r="K86" s="26"/>
      <c r="L86" s="26"/>
      <c r="M86" s="26"/>
      <c r="N86" s="26"/>
      <c r="O86" s="26"/>
      <c r="P86" s="26"/>
      <c r="Q86" s="26"/>
      <c r="R86" s="48"/>
      <c r="S86" s="48"/>
      <c r="T86" s="18"/>
      <c r="Y86" s="9"/>
      <c r="Z86" s="9"/>
      <c r="AA86" s="9"/>
      <c r="AB86" s="9"/>
      <c r="AC86" s="9"/>
      <c r="AD86" s="9"/>
      <c r="AE86" s="9"/>
    </row>
    <row r="87" spans="5:31" x14ac:dyDescent="0.25">
      <c r="E87" s="17"/>
      <c r="F87" s="9"/>
      <c r="G87" s="9"/>
      <c r="H87" s="9"/>
      <c r="I87" s="9"/>
      <c r="J87" s="124" t="s">
        <v>94</v>
      </c>
      <c r="K87" s="125"/>
      <c r="L87" s="125"/>
      <c r="M87" s="125"/>
      <c r="N87" s="125"/>
      <c r="O87" s="125"/>
      <c r="P87" s="125"/>
      <c r="Q87" s="126"/>
      <c r="R87" s="122">
        <v>0</v>
      </c>
      <c r="S87" s="123"/>
      <c r="T87" s="18"/>
      <c r="Y87" s="9"/>
      <c r="Z87" s="9"/>
      <c r="AA87" s="9"/>
      <c r="AB87" s="9"/>
      <c r="AC87" s="9"/>
      <c r="AD87" s="9"/>
      <c r="AE87" s="9"/>
    </row>
    <row r="88" spans="5:31" ht="6" customHeight="1" x14ac:dyDescent="0.25">
      <c r="E88" s="17"/>
      <c r="F88" s="9"/>
      <c r="G88" s="9"/>
      <c r="H88" s="9"/>
      <c r="I88" s="9"/>
      <c r="J88" s="26"/>
      <c r="K88" s="26"/>
      <c r="L88" s="26"/>
      <c r="M88" s="26"/>
      <c r="N88" s="26"/>
      <c r="O88" s="26"/>
      <c r="P88" s="26"/>
      <c r="Q88" s="26"/>
      <c r="R88" s="48"/>
      <c r="S88" s="48"/>
      <c r="T88" s="18"/>
      <c r="Y88" s="9"/>
      <c r="Z88" s="9"/>
      <c r="AA88" s="9"/>
      <c r="AB88" s="9"/>
    </row>
    <row r="89" spans="5:31" x14ac:dyDescent="0.25">
      <c r="E89" s="17"/>
      <c r="F89" s="9"/>
      <c r="G89" s="9"/>
      <c r="H89" s="9"/>
      <c r="I89" s="9"/>
      <c r="J89" s="124" t="s">
        <v>95</v>
      </c>
      <c r="K89" s="125"/>
      <c r="L89" s="125"/>
      <c r="M89" s="125"/>
      <c r="N89" s="125"/>
      <c r="O89" s="125"/>
      <c r="P89" s="125"/>
      <c r="Q89" s="126"/>
      <c r="R89" s="122">
        <v>0</v>
      </c>
      <c r="S89" s="123"/>
      <c r="T89" s="18"/>
      <c r="Y89" s="9"/>
      <c r="Z89" s="9"/>
      <c r="AA89" s="9"/>
      <c r="AB89" s="9"/>
    </row>
    <row r="90" spans="5:31" ht="6" customHeight="1" x14ac:dyDescent="0.25">
      <c r="E90" s="17"/>
      <c r="F90" s="9"/>
      <c r="G90" s="9"/>
      <c r="H90" s="9"/>
      <c r="I90" s="9"/>
      <c r="J90" s="26"/>
      <c r="K90" s="26"/>
      <c r="L90" s="26"/>
      <c r="M90" s="26"/>
      <c r="N90" s="26"/>
      <c r="O90" s="26"/>
      <c r="P90" s="26"/>
      <c r="Q90" s="26"/>
      <c r="R90" s="48"/>
      <c r="S90" s="48"/>
      <c r="T90" s="18"/>
      <c r="Y90" s="9"/>
      <c r="Z90" s="9"/>
      <c r="AA90" s="9"/>
      <c r="AB90" s="9"/>
    </row>
    <row r="91" spans="5:31" x14ac:dyDescent="0.25">
      <c r="E91" s="17"/>
      <c r="F91" s="9"/>
      <c r="G91" s="9"/>
      <c r="H91" s="9"/>
      <c r="I91" s="9"/>
      <c r="J91" s="124" t="s">
        <v>96</v>
      </c>
      <c r="K91" s="125"/>
      <c r="L91" s="125"/>
      <c r="M91" s="125"/>
      <c r="N91" s="125"/>
      <c r="O91" s="125"/>
      <c r="P91" s="125"/>
      <c r="Q91" s="126"/>
      <c r="R91" s="122">
        <v>0</v>
      </c>
      <c r="S91" s="123"/>
      <c r="T91" s="18"/>
      <c r="Y91" s="9"/>
      <c r="Z91" s="9"/>
      <c r="AA91" s="9"/>
      <c r="AB91" s="9"/>
    </row>
    <row r="92" spans="5:31" ht="6" customHeight="1" x14ac:dyDescent="0.25">
      <c r="E92" s="17"/>
      <c r="F92" s="9"/>
      <c r="G92" s="9"/>
      <c r="H92" s="9"/>
      <c r="I92" s="9"/>
      <c r="J92" s="26"/>
      <c r="K92" s="26"/>
      <c r="L92" s="26"/>
      <c r="M92" s="26"/>
      <c r="N92" s="26"/>
      <c r="O92" s="26"/>
      <c r="P92" s="26"/>
      <c r="Q92" s="26"/>
      <c r="R92" s="48"/>
      <c r="S92" s="48"/>
      <c r="T92" s="18"/>
    </row>
    <row r="93" spans="5:31" x14ac:dyDescent="0.25">
      <c r="E93" s="17"/>
      <c r="F93" s="9"/>
      <c r="G93" s="9"/>
      <c r="H93" s="9"/>
      <c r="I93" s="9"/>
      <c r="J93" s="124" t="s">
        <v>97</v>
      </c>
      <c r="K93" s="125"/>
      <c r="L93" s="125"/>
      <c r="M93" s="125"/>
      <c r="N93" s="125"/>
      <c r="O93" s="125"/>
      <c r="P93" s="125"/>
      <c r="Q93" s="126"/>
      <c r="R93" s="122">
        <v>0</v>
      </c>
      <c r="S93" s="123"/>
      <c r="T93" s="18"/>
    </row>
    <row r="94" spans="5:31" ht="5.0999999999999996" customHeight="1" x14ac:dyDescent="0.25">
      <c r="E94" s="17"/>
      <c r="F94" s="9"/>
      <c r="G94" s="9"/>
      <c r="H94" s="9"/>
      <c r="I94" s="9"/>
      <c r="J94" s="26"/>
      <c r="K94" s="26"/>
      <c r="L94" s="26"/>
      <c r="M94" s="26"/>
      <c r="N94" s="26"/>
      <c r="O94" s="26"/>
      <c r="P94" s="26"/>
      <c r="Q94" s="26"/>
      <c r="R94" s="32"/>
      <c r="S94" s="32"/>
      <c r="T94" s="18"/>
    </row>
    <row r="95" spans="5:31" x14ac:dyDescent="0.25">
      <c r="E95" s="17"/>
      <c r="F95" s="9"/>
      <c r="G95" s="9"/>
      <c r="H95" s="9"/>
      <c r="I95" s="9"/>
      <c r="J95" s="98" t="s">
        <v>108</v>
      </c>
      <c r="K95" s="99"/>
      <c r="L95" s="99"/>
      <c r="M95" s="99"/>
      <c r="N95" s="99"/>
      <c r="O95" s="99"/>
      <c r="P95" s="99"/>
      <c r="Q95" s="100"/>
      <c r="R95" s="96">
        <f>R71+R73+R75+R77+R79+R81+R83+R85+R87+R89+R91+R93</f>
        <v>0</v>
      </c>
      <c r="S95" s="97"/>
      <c r="T95" s="4"/>
    </row>
    <row r="96" spans="5:31" ht="5.0999999999999996" customHeight="1" x14ac:dyDescent="0.25">
      <c r="E96" s="17"/>
      <c r="F96" s="9"/>
      <c r="G96" s="9"/>
      <c r="H96" s="9"/>
      <c r="I96" s="9"/>
      <c r="J96" s="9"/>
      <c r="K96" s="9"/>
      <c r="L96" s="9"/>
      <c r="M96" s="9"/>
      <c r="N96" s="9"/>
      <c r="O96" s="9"/>
      <c r="P96" s="9"/>
      <c r="Q96" s="9"/>
      <c r="R96" s="9"/>
      <c r="S96" s="9"/>
      <c r="T96" s="18"/>
    </row>
    <row r="97" spans="5:27" ht="18.75" x14ac:dyDescent="0.3">
      <c r="E97" s="17"/>
      <c r="F97" s="9"/>
      <c r="G97" s="9"/>
      <c r="H97" s="24" t="s">
        <v>35</v>
      </c>
      <c r="I97" s="9"/>
      <c r="J97" s="105" t="s">
        <v>99</v>
      </c>
      <c r="K97" s="105"/>
      <c r="L97" s="105"/>
      <c r="M97" s="105"/>
      <c r="N97" s="105"/>
      <c r="O97" s="105"/>
      <c r="P97" s="105"/>
      <c r="Q97" s="105"/>
      <c r="R97" s="105"/>
      <c r="S97" s="9"/>
      <c r="T97" s="18"/>
    </row>
    <row r="98" spans="5:27" ht="5.0999999999999996" customHeight="1" x14ac:dyDescent="0.25">
      <c r="E98" s="17"/>
      <c r="F98" s="9"/>
      <c r="G98" s="9"/>
      <c r="H98" s="9"/>
      <c r="I98" s="9"/>
      <c r="J98" s="9"/>
      <c r="K98" s="9"/>
      <c r="L98" s="9"/>
      <c r="M98" s="9"/>
      <c r="N98" s="9"/>
      <c r="O98" s="9"/>
      <c r="P98" s="9"/>
      <c r="Q98" s="9"/>
      <c r="R98" s="9"/>
      <c r="S98" s="9"/>
      <c r="T98" s="18"/>
    </row>
    <row r="99" spans="5:27" x14ac:dyDescent="0.25">
      <c r="E99" s="17"/>
      <c r="F99" s="9"/>
      <c r="G99" s="9"/>
      <c r="H99" s="9"/>
      <c r="I99" s="9"/>
      <c r="J99" s="98" t="s">
        <v>98</v>
      </c>
      <c r="K99" s="99"/>
      <c r="L99" s="99"/>
      <c r="M99" s="99"/>
      <c r="N99" s="99"/>
      <c r="O99" s="99"/>
      <c r="P99" s="99"/>
      <c r="Q99" s="100"/>
      <c r="R99" s="96">
        <f>Calculator!R71*'Data Tables &amp; Notes'!L5 + Calculator!R73*'Data Tables &amp; Notes'!L6 +Calculator!R75*'Data Tables &amp; Notes'!L7+Calculator!R77*'Data Tables &amp; Notes'!L17 + Calculator!R79*'Data Tables &amp; Notes'!L9 + Calculator!R81*'Data Tables &amp; Notes'!L10 + Calculator!R83*'Data Tables &amp; Notes'!L11 + Calculator!R85*'Data Tables &amp; Notes'!L12 + Calculator!R87*'Data Tables &amp; Notes'!L13 + Calculator!R89*'Data Tables &amp; Notes'!L14 + Calculator!R91*'Data Tables &amp; Notes'!L15 + Calculator!R93*'Data Tables &amp; Notes'!L16</f>
        <v>0</v>
      </c>
      <c r="S99" s="97"/>
      <c r="T99" s="4"/>
    </row>
    <row r="100" spans="5:27" ht="5.0999999999999996" customHeight="1" thickBot="1" x14ac:dyDescent="0.3">
      <c r="E100" s="20"/>
      <c r="F100" s="28"/>
      <c r="G100" s="28"/>
      <c r="H100" s="28"/>
      <c r="I100" s="28"/>
      <c r="J100" s="28"/>
      <c r="K100" s="28"/>
      <c r="L100" s="28"/>
      <c r="M100" s="28"/>
      <c r="N100" s="28"/>
      <c r="O100" s="28"/>
      <c r="P100" s="28"/>
      <c r="Q100" s="28"/>
      <c r="R100" s="28"/>
      <c r="S100" s="28"/>
      <c r="T100" s="19"/>
    </row>
    <row r="101" spans="5:27" ht="5.0999999999999996" customHeight="1" x14ac:dyDescent="0.25">
      <c r="E101" s="9"/>
      <c r="F101" s="9"/>
      <c r="G101" s="9"/>
      <c r="H101" s="9"/>
      <c r="I101" s="9"/>
      <c r="J101" s="9"/>
      <c r="K101" s="9"/>
      <c r="L101" s="9"/>
      <c r="M101" s="9"/>
      <c r="N101" s="9"/>
      <c r="O101" s="9"/>
      <c r="P101" s="9"/>
      <c r="Q101" s="9"/>
      <c r="R101" s="9"/>
      <c r="S101" s="9"/>
      <c r="T101" s="9"/>
    </row>
    <row r="102" spans="5:27" ht="9.9499999999999993" customHeight="1" x14ac:dyDescent="0.25">
      <c r="E102" s="9"/>
      <c r="F102" s="9"/>
      <c r="G102" s="9"/>
      <c r="H102" s="9"/>
      <c r="I102" s="9"/>
      <c r="J102" s="9"/>
      <c r="K102" s="9"/>
      <c r="L102" s="9"/>
      <c r="M102" s="9"/>
      <c r="N102" s="9"/>
      <c r="O102" s="9"/>
      <c r="P102" s="9"/>
      <c r="Q102" s="9"/>
      <c r="R102" s="9"/>
      <c r="S102" s="9"/>
      <c r="T102" s="9"/>
    </row>
    <row r="103" spans="5:27" ht="5.0999999999999996" customHeight="1" thickBot="1" x14ac:dyDescent="0.3"/>
    <row r="104" spans="5:27" ht="5.0999999999999996" customHeight="1" x14ac:dyDescent="0.25">
      <c r="E104" s="14"/>
      <c r="F104" s="15"/>
      <c r="G104" s="15"/>
      <c r="H104" s="15"/>
      <c r="I104" s="15"/>
      <c r="J104" s="15"/>
      <c r="K104" s="15"/>
      <c r="L104" s="15"/>
      <c r="M104" s="15"/>
      <c r="N104" s="15"/>
      <c r="O104" s="15"/>
      <c r="P104" s="15"/>
      <c r="Q104" s="15"/>
      <c r="R104" s="15"/>
      <c r="S104" s="15"/>
      <c r="T104" s="16"/>
    </row>
    <row r="105" spans="5:27" ht="18.75" x14ac:dyDescent="0.3">
      <c r="E105" s="17"/>
      <c r="F105" s="24" t="s">
        <v>44</v>
      </c>
      <c r="G105" s="9"/>
      <c r="H105" s="105" t="s">
        <v>100</v>
      </c>
      <c r="I105" s="105"/>
      <c r="J105" s="105"/>
      <c r="K105" s="105"/>
      <c r="L105" s="105"/>
      <c r="M105" s="105"/>
      <c r="N105" s="105"/>
      <c r="O105" s="105"/>
      <c r="P105" s="105"/>
      <c r="Q105" s="105"/>
      <c r="R105" s="105"/>
      <c r="S105" s="105"/>
      <c r="T105" s="31"/>
      <c r="U105" s="8"/>
      <c r="V105" s="8"/>
      <c r="W105" s="8"/>
      <c r="X105" s="8"/>
      <c r="Z105" s="8"/>
    </row>
    <row r="106" spans="5:27" ht="5.0999999999999996" customHeight="1" x14ac:dyDescent="0.25">
      <c r="E106" s="17"/>
      <c r="F106" s="9"/>
      <c r="G106" s="9"/>
      <c r="H106" s="9"/>
      <c r="I106" s="9"/>
      <c r="J106" s="9"/>
      <c r="K106" s="9"/>
      <c r="L106" s="9"/>
      <c r="M106" s="9"/>
      <c r="N106" s="9"/>
      <c r="O106" s="9"/>
      <c r="P106" s="9"/>
      <c r="Q106" s="9"/>
      <c r="R106" s="9"/>
      <c r="S106" s="9"/>
      <c r="T106" s="18"/>
      <c r="AA106" s="8"/>
    </row>
    <row r="107" spans="5:27" ht="18.75" x14ac:dyDescent="0.3">
      <c r="E107" s="17"/>
      <c r="F107" s="9"/>
      <c r="G107" s="9"/>
      <c r="H107" s="24" t="s">
        <v>30</v>
      </c>
      <c r="I107" s="9"/>
      <c r="J107" s="105" t="s">
        <v>101</v>
      </c>
      <c r="K107" s="105"/>
      <c r="L107" s="105"/>
      <c r="M107" s="105"/>
      <c r="N107" s="105"/>
      <c r="O107" s="105"/>
      <c r="P107" s="105"/>
      <c r="Q107" s="105"/>
      <c r="R107" s="105"/>
      <c r="S107" s="9"/>
      <c r="T107" s="18"/>
      <c r="Y107" s="8"/>
    </row>
    <row r="108" spans="5:27" ht="5.0999999999999996" customHeight="1" x14ac:dyDescent="0.25">
      <c r="E108" s="17"/>
      <c r="F108" s="9"/>
      <c r="G108" s="9"/>
      <c r="H108" s="9"/>
      <c r="I108" s="9"/>
      <c r="J108" s="9"/>
      <c r="K108" s="9"/>
      <c r="L108" s="9"/>
      <c r="M108" s="9"/>
      <c r="N108" s="9"/>
      <c r="O108" s="9"/>
      <c r="P108" s="9"/>
      <c r="Q108" s="9"/>
      <c r="R108" s="9"/>
      <c r="S108" s="9"/>
      <c r="T108" s="18"/>
    </row>
    <row r="109" spans="5:27" x14ac:dyDescent="0.25">
      <c r="E109" s="17"/>
      <c r="F109" s="9"/>
      <c r="G109" s="9"/>
      <c r="H109" s="9"/>
      <c r="I109" s="9"/>
      <c r="J109" s="124" t="s">
        <v>102</v>
      </c>
      <c r="K109" s="125"/>
      <c r="L109" s="125"/>
      <c r="M109" s="125"/>
      <c r="N109" s="125"/>
      <c r="O109" s="125"/>
      <c r="P109" s="125"/>
      <c r="Q109" s="126"/>
      <c r="R109" s="127">
        <v>0</v>
      </c>
      <c r="S109" s="128"/>
      <c r="T109" s="4"/>
    </row>
    <row r="110" spans="5:27" ht="5.0999999999999996" customHeight="1" x14ac:dyDescent="0.25">
      <c r="E110" s="17"/>
      <c r="F110" s="9"/>
      <c r="G110" s="9"/>
      <c r="H110" s="9"/>
      <c r="I110" s="9"/>
      <c r="J110" s="9"/>
      <c r="K110" s="9"/>
      <c r="L110" s="9"/>
      <c r="M110" s="9"/>
      <c r="N110" s="9"/>
      <c r="O110" s="9"/>
      <c r="P110" s="9"/>
      <c r="Q110" s="9"/>
      <c r="R110" s="9"/>
      <c r="S110" s="9"/>
      <c r="T110" s="18"/>
    </row>
    <row r="111" spans="5:27" ht="15" customHeight="1" x14ac:dyDescent="0.25">
      <c r="E111" s="17"/>
      <c r="F111" s="9"/>
      <c r="G111" s="9"/>
      <c r="H111" s="9"/>
      <c r="I111" s="9"/>
      <c r="J111" s="124" t="s">
        <v>107</v>
      </c>
      <c r="K111" s="125"/>
      <c r="L111" s="125"/>
      <c r="M111" s="125"/>
      <c r="N111" s="125"/>
      <c r="O111" s="125"/>
      <c r="P111" s="125"/>
      <c r="Q111" s="126"/>
      <c r="R111" s="127">
        <v>0</v>
      </c>
      <c r="S111" s="128"/>
      <c r="T111" s="18"/>
    </row>
    <row r="112" spans="5:27" ht="6" customHeight="1" x14ac:dyDescent="0.25">
      <c r="E112" s="17"/>
      <c r="F112" s="9"/>
      <c r="G112" s="9"/>
      <c r="H112" s="9"/>
      <c r="I112" s="9"/>
      <c r="J112" s="9"/>
      <c r="K112" s="9"/>
      <c r="L112" s="9"/>
      <c r="M112" s="9"/>
      <c r="N112" s="9"/>
      <c r="O112" s="9"/>
      <c r="P112" s="9"/>
      <c r="Q112" s="9"/>
      <c r="R112" s="9"/>
      <c r="S112" s="9"/>
      <c r="T112" s="18"/>
    </row>
    <row r="113" spans="5:20" ht="15" customHeight="1" x14ac:dyDescent="0.25">
      <c r="E113" s="17"/>
      <c r="F113" s="9"/>
      <c r="G113" s="9"/>
      <c r="H113" s="9"/>
      <c r="I113" s="9"/>
      <c r="J113" s="124" t="s">
        <v>103</v>
      </c>
      <c r="K113" s="125"/>
      <c r="L113" s="125"/>
      <c r="M113" s="125"/>
      <c r="N113" s="125"/>
      <c r="O113" s="125"/>
      <c r="P113" s="125"/>
      <c r="Q113" s="126"/>
      <c r="R113" s="127">
        <v>0</v>
      </c>
      <c r="S113" s="128"/>
      <c r="T113" s="18"/>
    </row>
    <row r="114" spans="5:20" ht="6" customHeight="1" x14ac:dyDescent="0.25">
      <c r="E114" s="17"/>
      <c r="F114" s="9"/>
      <c r="G114" s="9"/>
      <c r="H114" s="9"/>
      <c r="I114" s="9"/>
      <c r="J114" s="9"/>
      <c r="K114" s="9"/>
      <c r="L114" s="9"/>
      <c r="M114" s="9"/>
      <c r="N114" s="9"/>
      <c r="O114" s="9"/>
      <c r="P114" s="9"/>
      <c r="Q114" s="9"/>
      <c r="R114" s="9"/>
      <c r="S114" s="9"/>
      <c r="T114" s="18"/>
    </row>
    <row r="115" spans="5:20" ht="15" customHeight="1" x14ac:dyDescent="0.25">
      <c r="E115" s="17"/>
      <c r="F115" s="9"/>
      <c r="G115" s="9"/>
      <c r="H115" s="9"/>
      <c r="I115" s="9"/>
      <c r="J115" s="124" t="s">
        <v>104</v>
      </c>
      <c r="K115" s="125"/>
      <c r="L115" s="125"/>
      <c r="M115" s="125"/>
      <c r="N115" s="125"/>
      <c r="O115" s="125"/>
      <c r="P115" s="125"/>
      <c r="Q115" s="126"/>
      <c r="R115" s="127">
        <v>0</v>
      </c>
      <c r="S115" s="128"/>
      <c r="T115" s="18"/>
    </row>
    <row r="116" spans="5:20" ht="6" customHeight="1" x14ac:dyDescent="0.25">
      <c r="E116" s="17"/>
      <c r="F116" s="9"/>
      <c r="G116" s="9"/>
      <c r="H116" s="9"/>
      <c r="I116" s="9"/>
      <c r="J116" s="9"/>
      <c r="K116" s="9"/>
      <c r="L116" s="9"/>
      <c r="M116" s="9"/>
      <c r="N116" s="9"/>
      <c r="O116" s="9"/>
      <c r="P116" s="9"/>
      <c r="Q116" s="9"/>
      <c r="R116" s="9"/>
      <c r="S116" s="9"/>
      <c r="T116" s="18"/>
    </row>
    <row r="117" spans="5:20" ht="15" customHeight="1" x14ac:dyDescent="0.25">
      <c r="E117" s="17"/>
      <c r="F117" s="9"/>
      <c r="G117" s="9"/>
      <c r="H117" s="9"/>
      <c r="I117" s="9"/>
      <c r="J117" s="124" t="s">
        <v>105</v>
      </c>
      <c r="K117" s="125"/>
      <c r="L117" s="125"/>
      <c r="M117" s="125"/>
      <c r="N117" s="125"/>
      <c r="O117" s="125"/>
      <c r="P117" s="125"/>
      <c r="Q117" s="126"/>
      <c r="R117" s="127">
        <v>0</v>
      </c>
      <c r="S117" s="128"/>
      <c r="T117" s="18"/>
    </row>
    <row r="118" spans="5:20" ht="6" customHeight="1" x14ac:dyDescent="0.25">
      <c r="E118" s="17"/>
      <c r="F118" s="9"/>
      <c r="G118" s="9"/>
      <c r="H118" s="9"/>
      <c r="I118" s="9"/>
      <c r="J118" s="9"/>
      <c r="K118" s="9"/>
      <c r="L118" s="9"/>
      <c r="M118" s="9"/>
      <c r="N118" s="9"/>
      <c r="O118" s="9"/>
      <c r="P118" s="9"/>
      <c r="Q118" s="9"/>
      <c r="R118" s="9"/>
      <c r="S118" s="9"/>
      <c r="T118" s="18"/>
    </row>
    <row r="119" spans="5:20" ht="15" customHeight="1" x14ac:dyDescent="0.25">
      <c r="E119" s="17"/>
      <c r="F119" s="9"/>
      <c r="G119" s="9"/>
      <c r="H119" s="9"/>
      <c r="I119" s="9"/>
      <c r="J119" s="124" t="s">
        <v>106</v>
      </c>
      <c r="K119" s="125"/>
      <c r="L119" s="125"/>
      <c r="M119" s="125"/>
      <c r="N119" s="125"/>
      <c r="O119" s="125"/>
      <c r="P119" s="125"/>
      <c r="Q119" s="126"/>
      <c r="R119" s="127">
        <v>0</v>
      </c>
      <c r="S119" s="128"/>
      <c r="T119" s="18"/>
    </row>
    <row r="120" spans="5:20" ht="5.0999999999999996" customHeight="1" x14ac:dyDescent="0.25">
      <c r="E120" s="17"/>
      <c r="F120" s="9"/>
      <c r="G120" s="9"/>
      <c r="H120" s="9"/>
      <c r="I120" s="9"/>
      <c r="J120" s="9"/>
      <c r="K120" s="9"/>
      <c r="L120" s="9"/>
      <c r="M120" s="9"/>
      <c r="N120" s="9"/>
      <c r="O120" s="9"/>
      <c r="P120" s="9"/>
      <c r="Q120" s="9"/>
      <c r="R120" s="9"/>
      <c r="S120" s="9"/>
      <c r="T120" s="18"/>
    </row>
    <row r="121" spans="5:20" x14ac:dyDescent="0.25">
      <c r="E121" s="17"/>
      <c r="F121" s="9"/>
      <c r="G121" s="9"/>
      <c r="H121" s="9"/>
      <c r="I121" s="9"/>
      <c r="J121" s="98" t="s">
        <v>109</v>
      </c>
      <c r="K121" s="99"/>
      <c r="L121" s="99"/>
      <c r="M121" s="99"/>
      <c r="N121" s="99"/>
      <c r="O121" s="99"/>
      <c r="P121" s="99"/>
      <c r="Q121" s="100"/>
      <c r="R121" s="103">
        <f>R109+R111+R113+R115+R117+R119</f>
        <v>0</v>
      </c>
      <c r="S121" s="121"/>
      <c r="T121" s="4"/>
    </row>
    <row r="122" spans="5:20" ht="5.0999999999999996" customHeight="1" x14ac:dyDescent="0.25">
      <c r="E122" s="17"/>
      <c r="F122" s="9"/>
      <c r="G122" s="9"/>
      <c r="H122" s="9"/>
      <c r="I122" s="9"/>
      <c r="J122" s="9"/>
      <c r="K122" s="9"/>
      <c r="L122" s="9"/>
      <c r="M122" s="9"/>
      <c r="N122" s="9"/>
      <c r="O122" s="9"/>
      <c r="P122" s="9"/>
      <c r="Q122" s="9"/>
      <c r="R122" s="9"/>
      <c r="S122" s="9"/>
      <c r="T122" s="18"/>
    </row>
    <row r="123" spans="5:20" ht="18.75" x14ac:dyDescent="0.3">
      <c r="E123" s="17"/>
      <c r="F123" s="9"/>
      <c r="G123" s="9"/>
      <c r="H123" s="24" t="s">
        <v>33</v>
      </c>
      <c r="I123" s="9"/>
      <c r="J123" s="105" t="s">
        <v>110</v>
      </c>
      <c r="K123" s="105"/>
      <c r="L123" s="105"/>
      <c r="M123" s="105"/>
      <c r="N123" s="105"/>
      <c r="O123" s="105"/>
      <c r="P123" s="105"/>
      <c r="Q123" s="105"/>
      <c r="R123" s="105"/>
      <c r="S123" s="9"/>
      <c r="T123" s="18"/>
    </row>
    <row r="124" spans="5:20" ht="5.0999999999999996" customHeight="1" x14ac:dyDescent="0.25">
      <c r="E124" s="17"/>
      <c r="F124" s="9"/>
      <c r="G124" s="9"/>
      <c r="H124" s="9"/>
      <c r="I124" s="9"/>
      <c r="J124" s="9"/>
      <c r="K124" s="9"/>
      <c r="L124" s="9"/>
      <c r="M124" s="9"/>
      <c r="N124" s="9"/>
      <c r="O124" s="9"/>
      <c r="P124" s="9"/>
      <c r="Q124" s="9"/>
      <c r="R124" s="9"/>
      <c r="S124" s="9"/>
      <c r="T124" s="18"/>
    </row>
    <row r="125" spans="5:20" x14ac:dyDescent="0.25">
      <c r="E125" s="17"/>
      <c r="F125" s="9"/>
      <c r="G125" s="9"/>
      <c r="H125" s="9"/>
      <c r="I125" s="9"/>
      <c r="J125" s="98" t="s">
        <v>45</v>
      </c>
      <c r="K125" s="99"/>
      <c r="L125" s="99"/>
      <c r="M125" s="99"/>
      <c r="N125" s="99"/>
      <c r="O125" s="99"/>
      <c r="P125" s="99"/>
      <c r="Q125" s="100"/>
      <c r="R125" s="103">
        <f>Calculator!R109*'Data Tables &amp; Notes'!L5 + Calculator!R111*'Data Tables &amp; Notes'!L6 +Calculator!R113*'Data Tables &amp; Notes'!L6+Calculator!R115*'Data Tables &amp; Notes'!L7 + Calculator!R117*'Data Tables &amp; Notes'!L7 + Calculator!R119*'Data Tables &amp; Notes'!L8</f>
        <v>0</v>
      </c>
      <c r="S125" s="121"/>
      <c r="T125" s="4"/>
    </row>
    <row r="126" spans="5:20" ht="5.0999999999999996" customHeight="1" thickBot="1" x14ac:dyDescent="0.3">
      <c r="E126" s="20"/>
      <c r="F126" s="28"/>
      <c r="G126" s="28"/>
      <c r="H126" s="28"/>
      <c r="I126" s="28"/>
      <c r="J126" s="28"/>
      <c r="K126" s="28"/>
      <c r="L126" s="28"/>
      <c r="M126" s="28"/>
      <c r="N126" s="28"/>
      <c r="O126" s="28"/>
      <c r="P126" s="28"/>
      <c r="Q126" s="28"/>
      <c r="R126" s="28"/>
      <c r="S126" s="28"/>
      <c r="T126" s="19"/>
    </row>
    <row r="127" spans="5:20" ht="5.0999999999999996" customHeight="1" x14ac:dyDescent="0.25">
      <c r="E127" s="9"/>
      <c r="F127" s="9"/>
      <c r="G127" s="9"/>
      <c r="H127" s="9"/>
      <c r="I127" s="9"/>
      <c r="J127" s="9"/>
      <c r="K127" s="9"/>
      <c r="L127" s="9"/>
      <c r="M127" s="9"/>
      <c r="N127" s="9"/>
      <c r="O127" s="9"/>
      <c r="P127" s="9"/>
      <c r="Q127" s="9"/>
      <c r="R127" s="9"/>
      <c r="S127" s="9"/>
      <c r="T127" s="9"/>
    </row>
    <row r="128" spans="5:20" ht="9.9499999999999993" customHeight="1" x14ac:dyDescent="0.25"/>
    <row r="129" spans="5:27" ht="5.0999999999999996" customHeight="1" thickBot="1" x14ac:dyDescent="0.3"/>
    <row r="130" spans="5:27" ht="5.0999999999999996" customHeight="1" x14ac:dyDescent="0.25">
      <c r="E130" s="14"/>
      <c r="F130" s="15"/>
      <c r="G130" s="15"/>
      <c r="H130" s="15"/>
      <c r="I130" s="15"/>
      <c r="J130" s="15"/>
      <c r="K130" s="15"/>
      <c r="L130" s="15"/>
      <c r="M130" s="15"/>
      <c r="N130" s="15"/>
      <c r="O130" s="15"/>
      <c r="P130" s="15"/>
      <c r="Q130" s="15"/>
      <c r="R130" s="15"/>
      <c r="S130" s="15"/>
      <c r="T130" s="16"/>
    </row>
    <row r="131" spans="5:27" ht="18.75" x14ac:dyDescent="0.3">
      <c r="E131" s="17"/>
      <c r="F131" s="24" t="s">
        <v>46</v>
      </c>
      <c r="G131" s="9"/>
      <c r="H131" s="129" t="s">
        <v>47</v>
      </c>
      <c r="I131" s="129"/>
      <c r="J131" s="129"/>
      <c r="K131" s="129"/>
      <c r="L131" s="129"/>
      <c r="M131" s="129"/>
      <c r="N131" s="129"/>
      <c r="O131" s="129"/>
      <c r="P131" s="129"/>
      <c r="Q131" s="129"/>
      <c r="R131" s="129"/>
      <c r="S131" s="129"/>
      <c r="T131" s="31"/>
      <c r="U131" s="8"/>
      <c r="V131" s="8"/>
      <c r="W131" s="8"/>
      <c r="X131" s="8"/>
    </row>
    <row r="132" spans="5:27" ht="5.0999999999999996" customHeight="1" x14ac:dyDescent="0.25">
      <c r="E132" s="17"/>
      <c r="F132" s="9"/>
      <c r="G132" s="9"/>
      <c r="H132" s="9"/>
      <c r="I132" s="9"/>
      <c r="J132" s="9"/>
      <c r="K132" s="9"/>
      <c r="L132" s="9"/>
      <c r="M132" s="9"/>
      <c r="N132" s="9"/>
      <c r="O132" s="9"/>
      <c r="P132" s="9"/>
      <c r="Q132" s="9"/>
      <c r="R132" s="9"/>
      <c r="S132" s="9"/>
      <c r="T132" s="18"/>
      <c r="AA132" s="8"/>
    </row>
    <row r="133" spans="5:27" ht="18.75" x14ac:dyDescent="0.3">
      <c r="E133" s="17"/>
      <c r="F133" s="9"/>
      <c r="G133" s="9"/>
      <c r="H133" s="24" t="s">
        <v>30</v>
      </c>
      <c r="I133" s="9"/>
      <c r="J133" s="105" t="s">
        <v>48</v>
      </c>
      <c r="K133" s="105"/>
      <c r="L133" s="105"/>
      <c r="M133" s="105"/>
      <c r="N133" s="105"/>
      <c r="O133" s="105"/>
      <c r="P133" s="105"/>
      <c r="Q133" s="105"/>
      <c r="R133" s="105"/>
      <c r="S133" s="9"/>
      <c r="T133" s="18"/>
      <c r="Y133" s="8"/>
      <c r="Z133" s="8"/>
    </row>
    <row r="134" spans="5:27" ht="5.0999999999999996" customHeight="1" x14ac:dyDescent="0.25">
      <c r="E134" s="17"/>
      <c r="F134" s="9"/>
      <c r="G134" s="9"/>
      <c r="H134" s="9"/>
      <c r="I134" s="9"/>
      <c r="J134" s="9"/>
      <c r="K134" s="9"/>
      <c r="L134" s="9"/>
      <c r="M134" s="9"/>
      <c r="N134" s="9"/>
      <c r="O134" s="9"/>
      <c r="P134" s="9"/>
      <c r="Q134" s="9"/>
      <c r="R134" s="9"/>
      <c r="S134" s="9"/>
      <c r="T134" s="18"/>
    </row>
    <row r="135" spans="5:27" x14ac:dyDescent="0.25">
      <c r="E135" s="17"/>
      <c r="F135" s="9"/>
      <c r="G135" s="9"/>
      <c r="H135" s="9"/>
      <c r="I135" s="9"/>
      <c r="J135" s="98" t="s">
        <v>49</v>
      </c>
      <c r="K135" s="99"/>
      <c r="L135" s="99"/>
      <c r="M135" s="99"/>
      <c r="N135" s="99"/>
      <c r="O135" s="99"/>
      <c r="P135" s="99"/>
      <c r="Q135" s="100"/>
      <c r="R135" s="103">
        <f>R57</f>
        <v>0</v>
      </c>
      <c r="S135" s="121"/>
      <c r="T135" s="4"/>
    </row>
    <row r="136" spans="5:27" ht="5.0999999999999996" customHeight="1" x14ac:dyDescent="0.25">
      <c r="E136" s="17"/>
      <c r="F136" s="9"/>
      <c r="G136" s="9"/>
      <c r="H136" s="9"/>
      <c r="I136" s="9"/>
      <c r="J136" s="9"/>
      <c r="K136" s="9"/>
      <c r="L136" s="9"/>
      <c r="M136" s="9"/>
      <c r="N136" s="9"/>
      <c r="O136" s="9"/>
      <c r="P136" s="9"/>
      <c r="Q136" s="9"/>
      <c r="R136" s="9"/>
      <c r="S136" s="9"/>
      <c r="T136" s="18"/>
    </row>
    <row r="137" spans="5:27" ht="18.75" x14ac:dyDescent="0.3">
      <c r="E137" s="17"/>
      <c r="F137" s="9"/>
      <c r="G137" s="9"/>
      <c r="H137" s="24" t="s">
        <v>33</v>
      </c>
      <c r="I137" s="9"/>
      <c r="J137" s="105" t="s">
        <v>50</v>
      </c>
      <c r="K137" s="105"/>
      <c r="L137" s="105"/>
      <c r="M137" s="105"/>
      <c r="N137" s="105"/>
      <c r="O137" s="105"/>
      <c r="P137" s="105"/>
      <c r="Q137" s="105"/>
      <c r="R137" s="105"/>
      <c r="S137" s="9"/>
      <c r="T137" s="18"/>
    </row>
    <row r="138" spans="5:27" ht="5.0999999999999996" customHeight="1" x14ac:dyDescent="0.25">
      <c r="E138" s="17"/>
      <c r="F138" s="9"/>
      <c r="G138" s="9"/>
      <c r="H138" s="9"/>
      <c r="I138" s="9"/>
      <c r="J138" s="9"/>
      <c r="K138" s="9"/>
      <c r="L138" s="9"/>
      <c r="M138" s="9"/>
      <c r="N138" s="9"/>
      <c r="O138" s="9"/>
      <c r="P138" s="9"/>
      <c r="Q138" s="9"/>
      <c r="R138" s="9"/>
      <c r="S138" s="9"/>
      <c r="T138" s="18"/>
    </row>
    <row r="139" spans="5:27" x14ac:dyDescent="0.25">
      <c r="E139" s="17"/>
      <c r="F139" s="9"/>
      <c r="G139" s="9"/>
      <c r="H139" s="9"/>
      <c r="I139" s="9"/>
      <c r="J139" s="98" t="s">
        <v>51</v>
      </c>
      <c r="K139" s="99"/>
      <c r="L139" s="99"/>
      <c r="M139" s="99"/>
      <c r="N139" s="99"/>
      <c r="O139" s="99"/>
      <c r="P139" s="99"/>
      <c r="Q139" s="100"/>
      <c r="R139" s="103">
        <f>R125-R99</f>
        <v>0</v>
      </c>
      <c r="S139" s="104"/>
      <c r="T139" s="4"/>
    </row>
    <row r="140" spans="5:27" ht="5.0999999999999996" customHeight="1" x14ac:dyDescent="0.25">
      <c r="E140" s="17"/>
      <c r="F140" s="9"/>
      <c r="G140" s="9"/>
      <c r="H140" s="9"/>
      <c r="I140" s="9"/>
      <c r="J140" s="9"/>
      <c r="K140" s="9"/>
      <c r="L140" s="9"/>
      <c r="M140" s="9"/>
      <c r="N140" s="9"/>
      <c r="O140" s="9"/>
      <c r="P140" s="9"/>
      <c r="Q140" s="9"/>
      <c r="R140" s="9"/>
      <c r="S140" s="9"/>
      <c r="T140" s="18"/>
    </row>
    <row r="141" spans="5:27" ht="18.75" x14ac:dyDescent="0.3">
      <c r="E141" s="17"/>
      <c r="F141" s="9"/>
      <c r="G141" s="9"/>
      <c r="H141" s="24" t="s">
        <v>35</v>
      </c>
      <c r="I141" s="9"/>
      <c r="J141" s="105" t="s">
        <v>53</v>
      </c>
      <c r="K141" s="105"/>
      <c r="L141" s="105"/>
      <c r="M141" s="105"/>
      <c r="N141" s="105"/>
      <c r="O141" s="105"/>
      <c r="P141" s="105"/>
      <c r="Q141" s="105"/>
      <c r="R141" s="105"/>
      <c r="S141" s="9"/>
      <c r="T141" s="18"/>
    </row>
    <row r="142" spans="5:27" ht="5.0999999999999996" customHeight="1" x14ac:dyDescent="0.25">
      <c r="E142" s="17"/>
      <c r="F142" s="9"/>
      <c r="G142" s="9"/>
      <c r="H142" s="9"/>
      <c r="I142" s="9"/>
      <c r="J142" s="9"/>
      <c r="K142" s="9"/>
      <c r="L142" s="9"/>
      <c r="M142" s="9"/>
      <c r="N142" s="9"/>
      <c r="O142" s="9"/>
      <c r="P142" s="9"/>
      <c r="Q142" s="9"/>
      <c r="R142" s="9"/>
      <c r="S142" s="9"/>
      <c r="T142" s="18"/>
    </row>
    <row r="143" spans="5:27" x14ac:dyDescent="0.25">
      <c r="E143" s="17"/>
      <c r="F143" s="9"/>
      <c r="G143" s="9"/>
      <c r="H143" s="9"/>
      <c r="I143" s="9"/>
      <c r="J143" s="98" t="s">
        <v>52</v>
      </c>
      <c r="K143" s="99"/>
      <c r="L143" s="99"/>
      <c r="M143" s="99"/>
      <c r="N143" s="99"/>
      <c r="O143" s="99"/>
      <c r="P143" s="99"/>
      <c r="Q143" s="100"/>
      <c r="R143" s="103">
        <f>R57+R139</f>
        <v>0</v>
      </c>
      <c r="S143" s="121"/>
      <c r="T143" s="4"/>
    </row>
    <row r="144" spans="5:27" ht="5.0999999999999996" customHeight="1" x14ac:dyDescent="0.25">
      <c r="E144" s="17"/>
      <c r="F144" s="9"/>
      <c r="G144" s="9"/>
      <c r="H144" s="9"/>
      <c r="I144" s="9"/>
      <c r="J144" s="9"/>
      <c r="K144" s="9"/>
      <c r="L144" s="9"/>
      <c r="M144" s="9"/>
      <c r="N144" s="9"/>
      <c r="O144" s="9"/>
      <c r="P144" s="9"/>
      <c r="Q144" s="9"/>
      <c r="R144" s="9"/>
      <c r="S144" s="9"/>
      <c r="T144" s="18"/>
    </row>
    <row r="145" spans="5:20" ht="18.75" x14ac:dyDescent="0.3">
      <c r="E145" s="17"/>
      <c r="F145" s="9"/>
      <c r="G145" s="9"/>
      <c r="H145" s="24" t="s">
        <v>41</v>
      </c>
      <c r="I145" s="9"/>
      <c r="J145" s="105" t="s">
        <v>54</v>
      </c>
      <c r="K145" s="105"/>
      <c r="L145" s="105"/>
      <c r="M145" s="105"/>
      <c r="N145" s="105"/>
      <c r="O145" s="105"/>
      <c r="P145" s="105"/>
      <c r="Q145" s="105"/>
      <c r="R145" s="105"/>
      <c r="S145" s="9"/>
      <c r="T145" s="18"/>
    </row>
    <row r="146" spans="5:20" ht="5.0999999999999996" customHeight="1" x14ac:dyDescent="0.25">
      <c r="E146" s="17"/>
      <c r="F146" s="9"/>
      <c r="G146" s="9"/>
      <c r="H146" s="9"/>
      <c r="I146" s="9"/>
      <c r="J146" s="9"/>
      <c r="K146" s="9"/>
      <c r="L146" s="9"/>
      <c r="M146" s="9"/>
      <c r="N146" s="9"/>
      <c r="O146" s="9"/>
      <c r="P146" s="9"/>
      <c r="Q146" s="9"/>
      <c r="R146" s="9"/>
      <c r="S146" s="9"/>
      <c r="T146" s="18"/>
    </row>
    <row r="147" spans="5:20" x14ac:dyDescent="0.25">
      <c r="E147" s="17"/>
      <c r="F147" s="9"/>
      <c r="G147" s="9"/>
      <c r="H147" s="9"/>
      <c r="I147" s="9"/>
      <c r="J147" s="98" t="s">
        <v>55</v>
      </c>
      <c r="K147" s="99"/>
      <c r="L147" s="99"/>
      <c r="M147" s="99"/>
      <c r="N147" s="99"/>
      <c r="O147" s="99"/>
      <c r="P147" s="99"/>
      <c r="Q147" s="100"/>
      <c r="R147" s="103">
        <f>IF(R143 &lt;=0, 0, R143*0.2)</f>
        <v>0</v>
      </c>
      <c r="S147" s="121"/>
      <c r="T147" s="4"/>
    </row>
    <row r="148" spans="5:20" ht="5.0999999999999996" customHeight="1" thickBot="1" x14ac:dyDescent="0.3">
      <c r="E148" s="20"/>
      <c r="F148" s="28"/>
      <c r="G148" s="28"/>
      <c r="H148" s="28"/>
      <c r="I148" s="28"/>
      <c r="J148" s="28"/>
      <c r="K148" s="28"/>
      <c r="L148" s="28"/>
      <c r="M148" s="28"/>
      <c r="N148" s="28"/>
      <c r="O148" s="28"/>
      <c r="P148" s="28"/>
      <c r="Q148" s="28"/>
      <c r="R148" s="28"/>
      <c r="S148" s="28"/>
      <c r="T148" s="19"/>
    </row>
    <row r="149" spans="5:20" ht="5.0999999999999996" customHeight="1" x14ac:dyDescent="0.25"/>
    <row r="150" spans="5:20" ht="9.9499999999999993" customHeight="1" x14ac:dyDescent="0.25"/>
    <row r="151" spans="5:20" ht="5.0999999999999996" customHeight="1" thickBot="1" x14ac:dyDescent="0.3"/>
    <row r="152" spans="5:20" ht="5.0999999999999996" customHeight="1" thickBot="1" x14ac:dyDescent="0.3">
      <c r="E152" s="14"/>
      <c r="F152" s="15"/>
      <c r="G152" s="15"/>
      <c r="H152" s="15"/>
      <c r="I152" s="15"/>
      <c r="J152" s="15"/>
      <c r="K152" s="15"/>
      <c r="L152" s="15"/>
      <c r="M152" s="15"/>
      <c r="N152" s="15"/>
      <c r="O152" s="15"/>
      <c r="P152" s="15"/>
      <c r="Q152" s="15"/>
      <c r="R152" s="15"/>
      <c r="S152" s="15"/>
      <c r="T152" s="16"/>
    </row>
    <row r="153" spans="5:20" ht="21" customHeight="1" x14ac:dyDescent="0.25">
      <c r="E153" s="17"/>
      <c r="F153" s="106" t="s">
        <v>60</v>
      </c>
      <c r="G153" s="107"/>
      <c r="H153" s="107"/>
      <c r="I153" s="107"/>
      <c r="J153" s="107"/>
      <c r="K153" s="107"/>
      <c r="L153" s="107"/>
      <c r="M153" s="107"/>
      <c r="N153" s="107"/>
      <c r="O153" s="107"/>
      <c r="P153" s="107"/>
      <c r="Q153" s="108"/>
      <c r="R153" s="115">
        <f>IF(R143 &lt;=0, R143, R143+R147)</f>
        <v>0</v>
      </c>
      <c r="S153" s="116"/>
      <c r="T153" s="18"/>
    </row>
    <row r="154" spans="5:20" ht="21" customHeight="1" x14ac:dyDescent="0.25">
      <c r="E154" s="17"/>
      <c r="F154" s="109"/>
      <c r="G154" s="110"/>
      <c r="H154" s="110"/>
      <c r="I154" s="110"/>
      <c r="J154" s="110"/>
      <c r="K154" s="110"/>
      <c r="L154" s="110"/>
      <c r="M154" s="110"/>
      <c r="N154" s="110"/>
      <c r="O154" s="110"/>
      <c r="P154" s="110"/>
      <c r="Q154" s="111"/>
      <c r="R154" s="117"/>
      <c r="S154" s="118"/>
      <c r="T154" s="18"/>
    </row>
    <row r="155" spans="5:20" ht="21" customHeight="1" thickBot="1" x14ac:dyDescent="0.3">
      <c r="E155" s="17"/>
      <c r="F155" s="112"/>
      <c r="G155" s="113"/>
      <c r="H155" s="113"/>
      <c r="I155" s="113"/>
      <c r="J155" s="113"/>
      <c r="K155" s="113"/>
      <c r="L155" s="113"/>
      <c r="M155" s="113"/>
      <c r="N155" s="113"/>
      <c r="O155" s="113"/>
      <c r="P155" s="113"/>
      <c r="Q155" s="114"/>
      <c r="R155" s="119"/>
      <c r="S155" s="120"/>
      <c r="T155" s="18"/>
    </row>
    <row r="156" spans="5:20" ht="5.0999999999999996" customHeight="1" thickBot="1" x14ac:dyDescent="0.3">
      <c r="E156" s="17"/>
      <c r="F156" s="9"/>
      <c r="G156" s="9"/>
      <c r="H156" s="9"/>
      <c r="I156" s="9"/>
      <c r="J156" s="9"/>
      <c r="K156" s="9"/>
      <c r="L156" s="9"/>
      <c r="M156" s="9"/>
      <c r="N156" s="9"/>
      <c r="O156" s="9"/>
      <c r="P156" s="9"/>
      <c r="Q156" s="9"/>
      <c r="R156" s="9"/>
      <c r="S156" s="9"/>
      <c r="T156" s="18"/>
    </row>
    <row r="157" spans="5:20" ht="21" customHeight="1" x14ac:dyDescent="0.25">
      <c r="E157" s="17"/>
      <c r="F157" s="87" t="str">
        <f>IF(R153&gt;0,"Development will generate additional Nitrogen - Mitigation is required                              Please liaise with your Local Planning Authority for advice on next steps",IF(R153=0,"Development will be Nitrogen neutral - no mitigation will be required", "Development will be Nitrogen neutral - no mitigation will be required"))</f>
        <v>Development will be Nitrogen neutral - no mitigation will be required</v>
      </c>
      <c r="G157" s="88"/>
      <c r="H157" s="88"/>
      <c r="I157" s="88"/>
      <c r="J157" s="88"/>
      <c r="K157" s="88"/>
      <c r="L157" s="88"/>
      <c r="M157" s="88"/>
      <c r="N157" s="88"/>
      <c r="O157" s="88"/>
      <c r="P157" s="88"/>
      <c r="Q157" s="88"/>
      <c r="R157" s="88"/>
      <c r="S157" s="89"/>
      <c r="T157" s="18"/>
    </row>
    <row r="158" spans="5:20" ht="21" customHeight="1" x14ac:dyDescent="0.25">
      <c r="E158" s="17"/>
      <c r="F158" s="90"/>
      <c r="G158" s="91"/>
      <c r="H158" s="91"/>
      <c r="I158" s="91"/>
      <c r="J158" s="91"/>
      <c r="K158" s="91"/>
      <c r="L158" s="91"/>
      <c r="M158" s="91"/>
      <c r="N158" s="91"/>
      <c r="O158" s="91"/>
      <c r="P158" s="91"/>
      <c r="Q158" s="91"/>
      <c r="R158" s="91"/>
      <c r="S158" s="92"/>
      <c r="T158" s="18"/>
    </row>
    <row r="159" spans="5:20" ht="21" customHeight="1" thickBot="1" x14ac:dyDescent="0.3">
      <c r="E159" s="17"/>
      <c r="F159" s="93"/>
      <c r="G159" s="94"/>
      <c r="H159" s="94"/>
      <c r="I159" s="94"/>
      <c r="J159" s="94"/>
      <c r="K159" s="94"/>
      <c r="L159" s="94"/>
      <c r="M159" s="94"/>
      <c r="N159" s="94"/>
      <c r="O159" s="94"/>
      <c r="P159" s="94"/>
      <c r="Q159" s="94"/>
      <c r="R159" s="94"/>
      <c r="S159" s="95"/>
      <c r="T159" s="18"/>
    </row>
    <row r="160" spans="5:20" ht="5.0999999999999996" customHeight="1" thickBot="1" x14ac:dyDescent="0.3">
      <c r="E160" s="20"/>
      <c r="F160" s="28"/>
      <c r="G160" s="28"/>
      <c r="H160" s="28"/>
      <c r="I160" s="28"/>
      <c r="J160" s="28"/>
      <c r="K160" s="28"/>
      <c r="L160" s="28"/>
      <c r="M160" s="28"/>
      <c r="N160" s="28"/>
      <c r="O160" s="28"/>
      <c r="P160" s="28"/>
      <c r="Q160" s="28"/>
      <c r="R160" s="28"/>
      <c r="S160" s="28"/>
      <c r="T160" s="19"/>
    </row>
    <row r="161" ht="5.0999999999999996" customHeight="1" x14ac:dyDescent="0.25"/>
  </sheetData>
  <sheetProtection algorithmName="SHA-512" hashValue="9yixX/C+gh6R5HkwuQz76HPyDNXoHN8DGK19KSkrVWqnEJLmDyvMLUd+GnDCiKYQRcAiuU+xlyu69TyuJGiqIw==" saltValue="Z0FvmH/8teysGNPTONLWtg==" spinCount="100000" sheet="1" selectLockedCells="1"/>
  <mergeCells count="106">
    <mergeCell ref="R111:S111"/>
    <mergeCell ref="R113:S113"/>
    <mergeCell ref="R115:S115"/>
    <mergeCell ref="R117:S117"/>
    <mergeCell ref="R85:S85"/>
    <mergeCell ref="R87:S87"/>
    <mergeCell ref="R89:S89"/>
    <mergeCell ref="R91:S91"/>
    <mergeCell ref="R93:S93"/>
    <mergeCell ref="J111:Q111"/>
    <mergeCell ref="J113:Q113"/>
    <mergeCell ref="J115:Q115"/>
    <mergeCell ref="J117:Q117"/>
    <mergeCell ref="J119:Q119"/>
    <mergeCell ref="J73:Q73"/>
    <mergeCell ref="J75:Q75"/>
    <mergeCell ref="J77:Q77"/>
    <mergeCell ref="J79:Q79"/>
    <mergeCell ref="J81:Q81"/>
    <mergeCell ref="J83:Q83"/>
    <mergeCell ref="J85:Q85"/>
    <mergeCell ref="J87:Q87"/>
    <mergeCell ref="J89:Q89"/>
    <mergeCell ref="J45:Q45"/>
    <mergeCell ref="J53:Q53"/>
    <mergeCell ref="J47:Q47"/>
    <mergeCell ref="R47:S47"/>
    <mergeCell ref="J91:Q91"/>
    <mergeCell ref="F7:S7"/>
    <mergeCell ref="F8:S16"/>
    <mergeCell ref="G18:S18"/>
    <mergeCell ref="F3:K3"/>
    <mergeCell ref="F5:H5"/>
    <mergeCell ref="L3:S3"/>
    <mergeCell ref="I5:S5"/>
    <mergeCell ref="J27:R27"/>
    <mergeCell ref="J41:R41"/>
    <mergeCell ref="R45:S45"/>
    <mergeCell ref="R57:S57"/>
    <mergeCell ref="J49:R49"/>
    <mergeCell ref="J51:Q51"/>
    <mergeCell ref="R51:S51"/>
    <mergeCell ref="H24:S24"/>
    <mergeCell ref="H63:S63"/>
    <mergeCell ref="H25:S25"/>
    <mergeCell ref="J43:Q43"/>
    <mergeCell ref="R29:S29"/>
    <mergeCell ref="R31:S31"/>
    <mergeCell ref="R33:S33"/>
    <mergeCell ref="R37:S37"/>
    <mergeCell ref="R39:S39"/>
    <mergeCell ref="R43:S43"/>
    <mergeCell ref="J35:R35"/>
    <mergeCell ref="J29:Q29"/>
    <mergeCell ref="J31:Q31"/>
    <mergeCell ref="J33:Q33"/>
    <mergeCell ref="J37:Q37"/>
    <mergeCell ref="J39:Q39"/>
    <mergeCell ref="J141:R141"/>
    <mergeCell ref="J143:Q143"/>
    <mergeCell ref="R143:S143"/>
    <mergeCell ref="J145:R145"/>
    <mergeCell ref="J95:Q95"/>
    <mergeCell ref="J109:Q109"/>
    <mergeCell ref="R109:S109"/>
    <mergeCell ref="J65:R65"/>
    <mergeCell ref="J67:Q67"/>
    <mergeCell ref="R67:S67"/>
    <mergeCell ref="J69:R69"/>
    <mergeCell ref="J71:Q71"/>
    <mergeCell ref="R71:S71"/>
    <mergeCell ref="R95:S95"/>
    <mergeCell ref="H131:S131"/>
    <mergeCell ref="J123:R123"/>
    <mergeCell ref="J125:Q125"/>
    <mergeCell ref="R125:S125"/>
    <mergeCell ref="J121:Q121"/>
    <mergeCell ref="H105:S105"/>
    <mergeCell ref="J93:Q93"/>
    <mergeCell ref="R73:S73"/>
    <mergeCell ref="R75:S75"/>
    <mergeCell ref="R119:S119"/>
    <mergeCell ref="F157:S159"/>
    <mergeCell ref="R53:S53"/>
    <mergeCell ref="J55:Q55"/>
    <mergeCell ref="R55:S55"/>
    <mergeCell ref="R139:S139"/>
    <mergeCell ref="J97:R97"/>
    <mergeCell ref="J99:Q99"/>
    <mergeCell ref="R99:S99"/>
    <mergeCell ref="J107:R107"/>
    <mergeCell ref="F153:Q155"/>
    <mergeCell ref="R153:S155"/>
    <mergeCell ref="J147:Q147"/>
    <mergeCell ref="R147:S147"/>
    <mergeCell ref="J133:R133"/>
    <mergeCell ref="J135:Q135"/>
    <mergeCell ref="R135:S135"/>
    <mergeCell ref="J137:R137"/>
    <mergeCell ref="J139:Q139"/>
    <mergeCell ref="R121:S121"/>
    <mergeCell ref="J57:Q57"/>
    <mergeCell ref="R77:S77"/>
    <mergeCell ref="R79:S79"/>
    <mergeCell ref="R81:S81"/>
    <mergeCell ref="R83:S83"/>
  </mergeCells>
  <conditionalFormatting sqref="F157:S159">
    <cfRule type="expression" dxfId="2" priority="1">
      <formula>$R$153 &lt;0</formula>
    </cfRule>
    <cfRule type="expression" dxfId="1" priority="2">
      <formula>$R$153 =0</formula>
    </cfRule>
    <cfRule type="expression" dxfId="0" priority="3">
      <formula>$R$153 &gt;0</formula>
    </cfRule>
  </conditionalFormatting>
  <printOptions horizontalCentered="1"/>
  <pageMargins left="0.70866141732283472" right="0.70866141732283472" top="0.74803149606299213" bottom="0.74803149606299213" header="0.31496062992125984" footer="0.31496062992125984"/>
  <pageSetup paperSize="9" scale="61" orientation="portrait" r:id="rId1"/>
  <headerFooter>
    <oddHeader>&amp;C&amp;"-,Bold"&amp;18Nitrogen Budget Calculation</oddHeader>
  </headerFooter>
  <ignoredErrors>
    <ignoredError sqref="R33 R39 R51 R53 R55 R57 R135 R143 R147 R153 R47 R95 R99 R121 R125 R139 R45 F157"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Select the WwTW" xr:uid="{00000000-0002-0000-0100-000000000000}">
          <x14:formula1>
            <xm:f>'Data Tables &amp; Notes'!$F$5:$F$18</xm:f>
          </x14:formula1>
          <xm:sqref>R43:S43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7"/>
  <sheetViews>
    <sheetView workbookViewId="0"/>
  </sheetViews>
  <sheetFormatPr defaultRowHeight="15" x14ac:dyDescent="0.25"/>
  <cols>
    <col min="1" max="5" width="2.7109375" style="7" customWidth="1"/>
    <col min="6" max="6" width="53.85546875" style="7" bestFit="1" customWidth="1"/>
    <col min="7" max="7" width="10.85546875" style="7" bestFit="1" customWidth="1"/>
    <col min="8" max="8" width="19" style="7" bestFit="1" customWidth="1"/>
    <col min="9" max="10" width="2.7109375" style="7" customWidth="1"/>
    <col min="11" max="11" width="44.42578125" style="7" customWidth="1"/>
    <col min="12" max="12" width="33.28515625" style="7" bestFit="1" customWidth="1"/>
    <col min="13" max="14" width="2.7109375" style="7" customWidth="1"/>
    <col min="15" max="16384" width="9.140625" style="7"/>
  </cols>
  <sheetData>
    <row r="1" spans="1:12" x14ac:dyDescent="0.25">
      <c r="A1" s="44"/>
    </row>
    <row r="2" spans="1:12" x14ac:dyDescent="0.25">
      <c r="F2" s="176" t="s">
        <v>17</v>
      </c>
      <c r="G2" s="176"/>
      <c r="H2" s="176"/>
      <c r="K2" s="173" t="s">
        <v>25</v>
      </c>
      <c r="L2" s="173"/>
    </row>
    <row r="3" spans="1:12" ht="9.9499999999999993" customHeight="1" thickBot="1" x14ac:dyDescent="0.3"/>
    <row r="4" spans="1:12" ht="15.75" thickBot="1" x14ac:dyDescent="0.3">
      <c r="F4" s="33" t="s">
        <v>6</v>
      </c>
      <c r="G4" s="33" t="s">
        <v>14</v>
      </c>
      <c r="H4" s="33" t="s">
        <v>16</v>
      </c>
      <c r="K4" s="33" t="s">
        <v>18</v>
      </c>
      <c r="L4" s="33" t="s">
        <v>19</v>
      </c>
    </row>
    <row r="5" spans="1:12" x14ac:dyDescent="0.25">
      <c r="F5" s="39" t="s">
        <v>37</v>
      </c>
      <c r="G5" s="41" t="s">
        <v>38</v>
      </c>
      <c r="H5" s="40">
        <v>27</v>
      </c>
      <c r="K5" s="35" t="s">
        <v>20</v>
      </c>
      <c r="L5" s="35">
        <v>14.3</v>
      </c>
    </row>
    <row r="6" spans="1:12" x14ac:dyDescent="0.25">
      <c r="F6" s="17" t="s">
        <v>207</v>
      </c>
      <c r="G6" s="34" t="s">
        <v>15</v>
      </c>
      <c r="H6" s="18">
        <v>9</v>
      </c>
      <c r="K6" s="34" t="s">
        <v>72</v>
      </c>
      <c r="L6" s="34">
        <v>5</v>
      </c>
    </row>
    <row r="7" spans="1:12" x14ac:dyDescent="0.25">
      <c r="F7" s="17" t="s">
        <v>7</v>
      </c>
      <c r="G7" s="34" t="s">
        <v>15</v>
      </c>
      <c r="H7" s="18">
        <v>15</v>
      </c>
      <c r="K7" s="34" t="s">
        <v>59</v>
      </c>
      <c r="L7" s="34">
        <v>5</v>
      </c>
    </row>
    <row r="8" spans="1:12" x14ac:dyDescent="0.25">
      <c r="F8" s="17" t="s">
        <v>75</v>
      </c>
      <c r="G8" s="34" t="s">
        <v>15</v>
      </c>
      <c r="H8" s="18">
        <v>10</v>
      </c>
      <c r="K8" s="34" t="s">
        <v>21</v>
      </c>
      <c r="L8" s="34">
        <v>26.9</v>
      </c>
    </row>
    <row r="9" spans="1:12" x14ac:dyDescent="0.25">
      <c r="F9" s="17" t="s">
        <v>8</v>
      </c>
      <c r="G9" s="34" t="s">
        <v>15</v>
      </c>
      <c r="H9" s="18">
        <v>9.6999999999999993</v>
      </c>
      <c r="K9" s="34" t="s">
        <v>0</v>
      </c>
      <c r="L9" s="34">
        <v>31.2</v>
      </c>
    </row>
    <row r="10" spans="1:12" ht="15" customHeight="1" x14ac:dyDescent="0.25">
      <c r="F10" s="17" t="s">
        <v>76</v>
      </c>
      <c r="G10" s="34" t="s">
        <v>77</v>
      </c>
      <c r="H10" s="18">
        <v>27</v>
      </c>
      <c r="K10" s="34" t="s">
        <v>1</v>
      </c>
      <c r="L10" s="34">
        <v>36.200000000000003</v>
      </c>
    </row>
    <row r="11" spans="1:12" x14ac:dyDescent="0.25">
      <c r="F11" s="17" t="s">
        <v>78</v>
      </c>
      <c r="G11" s="34" t="s">
        <v>77</v>
      </c>
      <c r="H11" s="18">
        <v>27</v>
      </c>
      <c r="K11" s="34" t="s">
        <v>2</v>
      </c>
      <c r="L11" s="34">
        <v>25.4</v>
      </c>
    </row>
    <row r="12" spans="1:12" x14ac:dyDescent="0.25">
      <c r="F12" s="17" t="s">
        <v>9</v>
      </c>
      <c r="G12" s="34" t="s">
        <v>15</v>
      </c>
      <c r="H12" s="18">
        <v>10</v>
      </c>
      <c r="K12" s="34" t="s">
        <v>3</v>
      </c>
      <c r="L12" s="34">
        <v>29.2</v>
      </c>
    </row>
    <row r="13" spans="1:12" x14ac:dyDescent="0.25">
      <c r="E13" s="9"/>
      <c r="F13" s="17" t="s">
        <v>10</v>
      </c>
      <c r="G13" s="34" t="s">
        <v>15</v>
      </c>
      <c r="H13" s="18">
        <v>9</v>
      </c>
      <c r="I13" s="9"/>
      <c r="K13" s="34" t="s">
        <v>22</v>
      </c>
      <c r="L13" s="34">
        <v>70.400000000000006</v>
      </c>
    </row>
    <row r="14" spans="1:12" x14ac:dyDescent="0.25">
      <c r="F14" s="17" t="s">
        <v>71</v>
      </c>
      <c r="G14" s="34" t="s">
        <v>15</v>
      </c>
      <c r="H14" s="18">
        <v>9.5</v>
      </c>
      <c r="K14" s="34" t="s">
        <v>4</v>
      </c>
      <c r="L14" s="34">
        <v>13</v>
      </c>
    </row>
    <row r="15" spans="1:12" x14ac:dyDescent="0.25">
      <c r="F15" s="17" t="s">
        <v>79</v>
      </c>
      <c r="G15" s="34" t="s">
        <v>77</v>
      </c>
      <c r="H15" s="18">
        <v>27</v>
      </c>
      <c r="K15" s="34" t="s">
        <v>5</v>
      </c>
      <c r="L15" s="34">
        <v>28.3</v>
      </c>
    </row>
    <row r="16" spans="1:12" ht="15" customHeight="1" x14ac:dyDescent="0.25">
      <c r="F16" s="17" t="s">
        <v>11</v>
      </c>
      <c r="G16" s="34" t="s">
        <v>15</v>
      </c>
      <c r="H16" s="18">
        <v>14</v>
      </c>
      <c r="K16" s="34" t="s">
        <v>23</v>
      </c>
      <c r="L16" s="34">
        <v>70.7</v>
      </c>
    </row>
    <row r="17" spans="6:12" ht="15.75" thickBot="1" x14ac:dyDescent="0.3">
      <c r="F17" s="17" t="s">
        <v>12</v>
      </c>
      <c r="G17" s="34" t="s">
        <v>15</v>
      </c>
      <c r="H17" s="18">
        <v>10</v>
      </c>
      <c r="K17" s="36" t="s">
        <v>24</v>
      </c>
      <c r="L17" s="36">
        <v>26.9</v>
      </c>
    </row>
    <row r="18" spans="6:12" ht="15.75" thickBot="1" x14ac:dyDescent="0.3">
      <c r="F18" s="20" t="s">
        <v>13</v>
      </c>
      <c r="G18" s="36" t="s">
        <v>15</v>
      </c>
      <c r="H18" s="19">
        <v>15</v>
      </c>
      <c r="L18" s="37" t="s">
        <v>27</v>
      </c>
    </row>
    <row r="19" spans="6:12" x14ac:dyDescent="0.25">
      <c r="F19" s="38"/>
      <c r="G19" s="38"/>
      <c r="H19" s="37" t="s">
        <v>26</v>
      </c>
    </row>
    <row r="20" spans="6:12" x14ac:dyDescent="0.25">
      <c r="F20" s="38"/>
      <c r="G20" s="38"/>
      <c r="H20" s="38"/>
      <c r="K20" s="174" t="s">
        <v>28</v>
      </c>
      <c r="L20" s="175"/>
    </row>
    <row r="21" spans="6:12" ht="15" customHeight="1" x14ac:dyDescent="0.25">
      <c r="F21" s="177" t="s">
        <v>80</v>
      </c>
      <c r="G21" s="178"/>
      <c r="H21" s="179"/>
      <c r="K21" s="169" t="s">
        <v>218</v>
      </c>
      <c r="L21" s="170"/>
    </row>
    <row r="22" spans="6:12" ht="15" customHeight="1" x14ac:dyDescent="0.25">
      <c r="F22" s="52"/>
      <c r="G22" s="38"/>
      <c r="H22" s="53"/>
      <c r="K22" s="171"/>
      <c r="L22" s="172"/>
    </row>
    <row r="23" spans="6:12" x14ac:dyDescent="0.25">
      <c r="F23" s="166" t="s">
        <v>208</v>
      </c>
      <c r="G23" s="167"/>
      <c r="H23" s="168"/>
      <c r="K23" s="171"/>
      <c r="L23" s="172"/>
    </row>
    <row r="24" spans="6:12" x14ac:dyDescent="0.25">
      <c r="F24" s="166" t="s">
        <v>209</v>
      </c>
      <c r="G24" s="167"/>
      <c r="H24" s="168"/>
      <c r="K24" s="171"/>
      <c r="L24" s="172"/>
    </row>
    <row r="25" spans="6:12" x14ac:dyDescent="0.25">
      <c r="F25" s="166"/>
      <c r="G25" s="167"/>
      <c r="H25" s="168"/>
      <c r="K25" s="171"/>
      <c r="L25" s="172"/>
    </row>
    <row r="26" spans="6:12" x14ac:dyDescent="0.25">
      <c r="F26" s="166" t="s">
        <v>210</v>
      </c>
      <c r="G26" s="167"/>
      <c r="H26" s="168"/>
      <c r="K26" s="171"/>
      <c r="L26" s="172"/>
    </row>
    <row r="27" spans="6:12" x14ac:dyDescent="0.25">
      <c r="F27" s="166"/>
      <c r="G27" s="167"/>
      <c r="H27" s="168"/>
      <c r="K27" s="171"/>
      <c r="L27" s="172"/>
    </row>
    <row r="28" spans="6:12" x14ac:dyDescent="0.25">
      <c r="F28" s="166" t="s">
        <v>211</v>
      </c>
      <c r="G28" s="167"/>
      <c r="H28" s="168"/>
      <c r="K28" s="171"/>
      <c r="L28" s="172"/>
    </row>
    <row r="29" spans="6:12" x14ac:dyDescent="0.25">
      <c r="F29" s="64" t="s">
        <v>217</v>
      </c>
      <c r="G29" s="58"/>
      <c r="H29" s="59"/>
      <c r="K29" s="52" t="s">
        <v>219</v>
      </c>
      <c r="L29" s="53"/>
    </row>
    <row r="30" spans="6:12" ht="15" customHeight="1" x14ac:dyDescent="0.25">
      <c r="F30" s="60"/>
      <c r="G30" s="61"/>
      <c r="H30" s="62"/>
      <c r="K30" s="171" t="s">
        <v>220</v>
      </c>
      <c r="L30" s="172"/>
    </row>
    <row r="31" spans="6:12" x14ac:dyDescent="0.25">
      <c r="F31" s="166" t="s">
        <v>212</v>
      </c>
      <c r="G31" s="167"/>
      <c r="H31" s="168"/>
      <c r="K31" s="171"/>
      <c r="L31" s="172"/>
    </row>
    <row r="32" spans="6:12" x14ac:dyDescent="0.25">
      <c r="F32" s="166"/>
      <c r="G32" s="167"/>
      <c r="H32" s="168"/>
      <c r="K32" s="171"/>
      <c r="L32" s="172"/>
    </row>
    <row r="33" spans="6:12" x14ac:dyDescent="0.25">
      <c r="F33" s="166" t="s">
        <v>213</v>
      </c>
      <c r="G33" s="167"/>
      <c r="H33" s="168"/>
      <c r="K33" s="171"/>
      <c r="L33" s="172"/>
    </row>
    <row r="34" spans="6:12" x14ac:dyDescent="0.25">
      <c r="F34" s="166" t="s">
        <v>214</v>
      </c>
      <c r="G34" s="167"/>
      <c r="H34" s="168"/>
      <c r="K34" s="171"/>
      <c r="L34" s="172"/>
    </row>
    <row r="35" spans="6:12" x14ac:dyDescent="0.25">
      <c r="F35" s="166" t="s">
        <v>215</v>
      </c>
      <c r="G35" s="167"/>
      <c r="H35" s="168"/>
      <c r="K35" s="171"/>
      <c r="L35" s="172"/>
    </row>
    <row r="36" spans="6:12" ht="15" customHeight="1" x14ac:dyDescent="0.25">
      <c r="F36" s="166"/>
      <c r="G36" s="167"/>
      <c r="H36" s="168"/>
      <c r="K36" s="171"/>
      <c r="L36" s="172"/>
    </row>
    <row r="37" spans="6:12" x14ac:dyDescent="0.25">
      <c r="F37" s="166" t="s">
        <v>216</v>
      </c>
      <c r="G37" s="167"/>
      <c r="H37" s="168"/>
      <c r="K37" s="171"/>
      <c r="L37" s="172"/>
    </row>
    <row r="38" spans="6:12" x14ac:dyDescent="0.25">
      <c r="F38" s="166"/>
      <c r="G38" s="167"/>
      <c r="H38" s="168"/>
      <c r="K38" s="171"/>
      <c r="L38" s="172"/>
    </row>
    <row r="39" spans="6:12" x14ac:dyDescent="0.25">
      <c r="F39" s="166"/>
      <c r="G39" s="167"/>
      <c r="H39" s="168"/>
      <c r="K39" s="171"/>
      <c r="L39" s="172"/>
    </row>
    <row r="40" spans="6:12" x14ac:dyDescent="0.25">
      <c r="F40" s="166"/>
      <c r="G40" s="167"/>
      <c r="H40" s="168"/>
      <c r="K40" s="171"/>
      <c r="L40" s="172"/>
    </row>
    <row r="41" spans="6:12" x14ac:dyDescent="0.25">
      <c r="F41" s="166"/>
      <c r="G41" s="167"/>
      <c r="H41" s="168"/>
      <c r="K41" s="171"/>
      <c r="L41" s="172"/>
    </row>
    <row r="42" spans="6:12" x14ac:dyDescent="0.25">
      <c r="F42" s="54"/>
      <c r="G42" s="57"/>
      <c r="H42" s="55"/>
      <c r="K42" s="171"/>
      <c r="L42" s="172"/>
    </row>
    <row r="43" spans="6:12" x14ac:dyDescent="0.25">
      <c r="K43" s="171"/>
      <c r="L43" s="172"/>
    </row>
    <row r="44" spans="6:12" x14ac:dyDescent="0.25">
      <c r="K44" s="171"/>
      <c r="L44" s="172"/>
    </row>
    <row r="45" spans="6:12" x14ac:dyDescent="0.25">
      <c r="K45" s="171"/>
      <c r="L45" s="172"/>
    </row>
    <row r="46" spans="6:12" x14ac:dyDescent="0.25">
      <c r="K46" s="171"/>
      <c r="L46" s="172"/>
    </row>
    <row r="47" spans="6:12" x14ac:dyDescent="0.25">
      <c r="K47" s="171"/>
      <c r="L47" s="172"/>
    </row>
    <row r="48" spans="6:12" x14ac:dyDescent="0.25">
      <c r="F48" s="65"/>
      <c r="K48" s="171"/>
      <c r="L48" s="172"/>
    </row>
    <row r="49" spans="11:12" x14ac:dyDescent="0.25">
      <c r="K49" s="171"/>
      <c r="L49" s="172"/>
    </row>
    <row r="50" spans="11:12" x14ac:dyDescent="0.25">
      <c r="K50" s="171"/>
      <c r="L50" s="172"/>
    </row>
    <row r="51" spans="11:12" x14ac:dyDescent="0.25">
      <c r="K51" s="171"/>
      <c r="L51" s="172"/>
    </row>
    <row r="52" spans="11:12" x14ac:dyDescent="0.25">
      <c r="K52" s="171"/>
      <c r="L52" s="172"/>
    </row>
    <row r="53" spans="11:12" x14ac:dyDescent="0.25">
      <c r="K53" s="171"/>
      <c r="L53" s="172"/>
    </row>
    <row r="54" spans="11:12" x14ac:dyDescent="0.25">
      <c r="K54" s="171"/>
      <c r="L54" s="172"/>
    </row>
    <row r="55" spans="11:12" x14ac:dyDescent="0.25">
      <c r="K55" s="52" t="s">
        <v>202</v>
      </c>
      <c r="L55" s="53"/>
    </row>
    <row r="56" spans="11:12" ht="15" customHeight="1" x14ac:dyDescent="0.25">
      <c r="K56" s="56" t="s">
        <v>201</v>
      </c>
      <c r="L56" s="63"/>
    </row>
    <row r="57" spans="11:12" x14ac:dyDescent="0.25">
      <c r="K57" s="54"/>
      <c r="L57" s="55"/>
    </row>
  </sheetData>
  <sheetProtection algorithmName="SHA-512" hashValue="SboEctBFO8Sfm7QIxUI1cQufKe8m8QNt8BWDgDiDS+6lRphV6fpL9aXllb4zvPdA9DhPGPU0SL36x1/7RVdJ9Q==" saltValue="KcEOZxHCB75KclerzZW47w==" spinCount="100000" sheet="1" selectLockedCells="1"/>
  <mergeCells count="23">
    <mergeCell ref="F27:H27"/>
    <mergeCell ref="F28:H28"/>
    <mergeCell ref="K2:L2"/>
    <mergeCell ref="K20:L20"/>
    <mergeCell ref="F2:H2"/>
    <mergeCell ref="F21:H21"/>
    <mergeCell ref="F23:H23"/>
    <mergeCell ref="F41:H41"/>
    <mergeCell ref="K21:L28"/>
    <mergeCell ref="K30:L54"/>
    <mergeCell ref="F36:H36"/>
    <mergeCell ref="F37:H37"/>
    <mergeCell ref="F38:H38"/>
    <mergeCell ref="F39:H39"/>
    <mergeCell ref="F40:H40"/>
    <mergeCell ref="F31:H31"/>
    <mergeCell ref="F32:H32"/>
    <mergeCell ref="F33:H33"/>
    <mergeCell ref="F34:H34"/>
    <mergeCell ref="F35:H35"/>
    <mergeCell ref="F24:H24"/>
    <mergeCell ref="F25:H25"/>
    <mergeCell ref="F26:H26"/>
  </mergeCells>
  <hyperlinks>
    <hyperlink ref="K56" r:id="rId1" xr:uid="{00000000-0004-0000-0200-000000000000}"/>
    <hyperlink ref="F29" r:id="rId2" xr:uid="{00000000-0004-0000-0200-000001000000}"/>
  </hyperlinks>
  <pageMargins left="0.7" right="0.7" top="0.75" bottom="0.75" header="0.3" footer="0.3"/>
  <pageSetup paperSize="9"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workbookViewId="0"/>
  </sheetViews>
  <sheetFormatPr defaultRowHeight="15" x14ac:dyDescent="0.25"/>
  <cols>
    <col min="1" max="5" width="2.7109375" style="7" customWidth="1"/>
    <col min="6" max="6" width="39.85546875" style="7" customWidth="1"/>
    <col min="7" max="7" width="106.42578125" style="7" customWidth="1"/>
    <col min="8" max="8" width="2.7109375" style="7" customWidth="1"/>
    <col min="9" max="16384" width="9.140625" style="7"/>
  </cols>
  <sheetData>
    <row r="1" spans="1:7" ht="15.75" thickBot="1" x14ac:dyDescent="0.3">
      <c r="A1" s="44"/>
    </row>
    <row r="2" spans="1:7" x14ac:dyDescent="0.25">
      <c r="F2" s="49" t="s">
        <v>145</v>
      </c>
      <c r="G2" s="50"/>
    </row>
    <row r="3" spans="1:7" ht="2.1" customHeight="1" x14ac:dyDescent="0.25">
      <c r="F3" s="17"/>
      <c r="G3" s="18"/>
    </row>
    <row r="4" spans="1:7" x14ac:dyDescent="0.25">
      <c r="F4" s="180" t="s">
        <v>111</v>
      </c>
      <c r="G4" s="181"/>
    </row>
    <row r="5" spans="1:7" ht="2.1" customHeight="1" x14ac:dyDescent="0.25">
      <c r="F5" s="17"/>
      <c r="G5" s="18"/>
    </row>
    <row r="6" spans="1:7" x14ac:dyDescent="0.25">
      <c r="F6" s="17" t="s">
        <v>112</v>
      </c>
      <c r="G6" s="51" t="s">
        <v>113</v>
      </c>
    </row>
    <row r="7" spans="1:7" x14ac:dyDescent="0.25">
      <c r="F7" s="17" t="s">
        <v>114</v>
      </c>
      <c r="G7" s="51" t="s">
        <v>115</v>
      </c>
    </row>
    <row r="8" spans="1:7" x14ac:dyDescent="0.25">
      <c r="F8" s="17" t="s">
        <v>118</v>
      </c>
      <c r="G8" s="51" t="s">
        <v>119</v>
      </c>
    </row>
    <row r="9" spans="1:7" x14ac:dyDescent="0.25">
      <c r="F9" s="17" t="s">
        <v>116</v>
      </c>
      <c r="G9" s="51" t="s">
        <v>117</v>
      </c>
    </row>
    <row r="10" spans="1:7" x14ac:dyDescent="0.25">
      <c r="F10" s="17" t="s">
        <v>120</v>
      </c>
      <c r="G10" s="51" t="s">
        <v>121</v>
      </c>
    </row>
    <row r="11" spans="1:7" x14ac:dyDescent="0.25">
      <c r="F11" s="17" t="s">
        <v>122</v>
      </c>
      <c r="G11" s="51" t="s">
        <v>123</v>
      </c>
    </row>
    <row r="12" spans="1:7" x14ac:dyDescent="0.25">
      <c r="F12" s="17" t="s">
        <v>124</v>
      </c>
      <c r="G12" s="51" t="s">
        <v>125</v>
      </c>
    </row>
    <row r="13" spans="1:7" x14ac:dyDescent="0.25">
      <c r="F13" s="17" t="s">
        <v>126</v>
      </c>
      <c r="G13" s="51" t="s">
        <v>127</v>
      </c>
    </row>
    <row r="14" spans="1:7" x14ac:dyDescent="0.25">
      <c r="F14" s="17" t="s">
        <v>128</v>
      </c>
      <c r="G14" s="51" t="s">
        <v>129</v>
      </c>
    </row>
    <row r="15" spans="1:7" x14ac:dyDescent="0.25">
      <c r="F15" s="17" t="s">
        <v>130</v>
      </c>
      <c r="G15" s="51" t="s">
        <v>131</v>
      </c>
    </row>
    <row r="16" spans="1:7" x14ac:dyDescent="0.25">
      <c r="F16" s="17" t="s">
        <v>132</v>
      </c>
      <c r="G16" s="51" t="s">
        <v>221</v>
      </c>
    </row>
    <row r="17" spans="6:7" x14ac:dyDescent="0.25">
      <c r="F17" s="17" t="s">
        <v>133</v>
      </c>
      <c r="G17" s="51" t="s">
        <v>134</v>
      </c>
    </row>
    <row r="18" spans="6:7" x14ac:dyDescent="0.25">
      <c r="F18" s="17" t="s">
        <v>135</v>
      </c>
      <c r="G18" s="51" t="s">
        <v>136</v>
      </c>
    </row>
    <row r="19" spans="6:7" x14ac:dyDescent="0.25">
      <c r="F19" s="17" t="s">
        <v>137</v>
      </c>
      <c r="G19" s="51" t="s">
        <v>138</v>
      </c>
    </row>
    <row r="20" spans="6:7" x14ac:dyDescent="0.25">
      <c r="F20" s="17" t="s">
        <v>139</v>
      </c>
      <c r="G20" s="51" t="s">
        <v>140</v>
      </c>
    </row>
    <row r="21" spans="6:7" x14ac:dyDescent="0.25">
      <c r="F21" s="17" t="s">
        <v>141</v>
      </c>
      <c r="G21" s="51" t="s">
        <v>142</v>
      </c>
    </row>
    <row r="22" spans="6:7" x14ac:dyDescent="0.25">
      <c r="F22" s="17" t="s">
        <v>143</v>
      </c>
      <c r="G22" s="51" t="s">
        <v>144</v>
      </c>
    </row>
    <row r="23" spans="6:7" x14ac:dyDescent="0.25">
      <c r="F23" s="17"/>
      <c r="G23" s="18"/>
    </row>
    <row r="24" spans="6:7" x14ac:dyDescent="0.25">
      <c r="F24" s="180" t="s">
        <v>146</v>
      </c>
      <c r="G24" s="181"/>
    </row>
    <row r="25" spans="6:7" ht="2.1" customHeight="1" x14ac:dyDescent="0.25">
      <c r="F25" s="17"/>
      <c r="G25" s="18"/>
    </row>
    <row r="26" spans="6:7" x14ac:dyDescent="0.25">
      <c r="F26" s="17" t="s">
        <v>147</v>
      </c>
      <c r="G26" s="51" t="s">
        <v>148</v>
      </c>
    </row>
    <row r="27" spans="6:7" x14ac:dyDescent="0.25">
      <c r="F27" s="17" t="s">
        <v>195</v>
      </c>
      <c r="G27" s="51" t="s">
        <v>196</v>
      </c>
    </row>
    <row r="28" spans="6:7" x14ac:dyDescent="0.25">
      <c r="F28" s="17" t="s">
        <v>197</v>
      </c>
      <c r="G28" s="51" t="s">
        <v>198</v>
      </c>
    </row>
    <row r="29" spans="6:7" x14ac:dyDescent="0.25">
      <c r="F29" s="17" t="s">
        <v>199</v>
      </c>
      <c r="G29" s="51" t="s">
        <v>200</v>
      </c>
    </row>
    <row r="30" spans="6:7" ht="15.75" thickBot="1" x14ac:dyDescent="0.3">
      <c r="F30" s="20"/>
      <c r="G30" s="19"/>
    </row>
  </sheetData>
  <sheetProtection algorithmName="SHA-512" hashValue="O2X2qMqqTjsQMwZxNXU/XAW9FECKh2BRTt9a9zceh7cQ0WrjUO5EMh4PwgjrYAFG1g2d7eveK53jySJ0yCJ3Yw==" saltValue="AFX/c7BgfTop2R6V4474kA==" spinCount="100000" sheet="1" selectLockedCells="1"/>
  <mergeCells count="2">
    <mergeCell ref="F4:G4"/>
    <mergeCell ref="F24:G24"/>
  </mergeCells>
  <hyperlinks>
    <hyperlink ref="G6" r:id="rId1" xr:uid="{00000000-0004-0000-0300-000000000000}"/>
    <hyperlink ref="G7" r:id="rId2" xr:uid="{00000000-0004-0000-0300-000001000000}"/>
    <hyperlink ref="G9" r:id="rId3" xr:uid="{00000000-0004-0000-0300-000002000000}"/>
    <hyperlink ref="G8" r:id="rId4" xr:uid="{00000000-0004-0000-0300-000003000000}"/>
    <hyperlink ref="G10" r:id="rId5" xr:uid="{00000000-0004-0000-0300-000004000000}"/>
    <hyperlink ref="G11" r:id="rId6" xr:uid="{00000000-0004-0000-0300-000005000000}"/>
    <hyperlink ref="G12" r:id="rId7" xr:uid="{00000000-0004-0000-0300-000006000000}"/>
    <hyperlink ref="G13" r:id="rId8" xr:uid="{00000000-0004-0000-0300-000007000000}"/>
    <hyperlink ref="G14" r:id="rId9" xr:uid="{00000000-0004-0000-0300-000008000000}"/>
    <hyperlink ref="G15" r:id="rId10" xr:uid="{00000000-0004-0000-0300-000009000000}"/>
    <hyperlink ref="G17" r:id="rId11" xr:uid="{00000000-0004-0000-0300-00000A000000}"/>
    <hyperlink ref="G18" r:id="rId12" xr:uid="{00000000-0004-0000-0300-00000B000000}"/>
    <hyperlink ref="G19" r:id="rId13" xr:uid="{00000000-0004-0000-0300-00000C000000}"/>
    <hyperlink ref="G20" r:id="rId14" xr:uid="{00000000-0004-0000-0300-00000D000000}"/>
    <hyperlink ref="G21" r:id="rId15" xr:uid="{00000000-0004-0000-0300-00000E000000}"/>
    <hyperlink ref="G22" r:id="rId16" xr:uid="{00000000-0004-0000-0300-00000F000000}"/>
    <hyperlink ref="G26" r:id="rId17" xr:uid="{00000000-0004-0000-0300-000010000000}"/>
    <hyperlink ref="G27" r:id="rId18" xr:uid="{00000000-0004-0000-0300-000011000000}"/>
    <hyperlink ref="G28" r:id="rId19" xr:uid="{00000000-0004-0000-0300-000012000000}"/>
    <hyperlink ref="G29" r:id="rId20" xr:uid="{00000000-0004-0000-0300-000013000000}"/>
    <hyperlink ref="G16" r:id="rId21" xr:uid="{00000000-0004-0000-0300-000014000000}"/>
  </hyperlinks>
  <pageMargins left="0.7" right="0.7" top="0.75" bottom="0.75" header="0.3" footer="0.3"/>
  <pageSetup paperSize="9" orientation="portrait" horizontalDpi="300" verticalDpi="300"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Guidance</vt:lpstr>
      <vt:lpstr>Calculator</vt:lpstr>
      <vt:lpstr>Data Tables &amp; Notes</vt:lpstr>
      <vt:lpstr>Further Information</vt:lpstr>
      <vt:lpstr>Calculator!Print_Area</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Rafal</dc:creator>
  <cp:lastModifiedBy>Miller, Karen</cp:lastModifiedBy>
  <cp:lastPrinted>2020-04-29T13:03:11Z</cp:lastPrinted>
  <dcterms:created xsi:type="dcterms:W3CDTF">2019-06-03T11:25:23Z</dcterms:created>
  <dcterms:modified xsi:type="dcterms:W3CDTF">2020-07-02T10:52:13Z</dcterms:modified>
</cp:coreProperties>
</file>